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yonezawa-file\米沢市ファイルサーバ\03市民環境部\033-1環境課\脱炭素先行地域\09_例規関係\02 米沢市　交付要綱・申請書類・手引きなど\02 申請書類　様式\R8\"/>
    </mc:Choice>
  </mc:AlternateContent>
  <xr:revisionPtr revIDLastSave="0" documentId="13_ncr:1_{8649907E-A9A0-4B9E-B297-811D31DA2B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交付申請書" sheetId="1" r:id="rId1"/>
    <sheet name="交付申請書（記入例）" sheetId="4" r:id="rId2"/>
    <sheet name="Sheet1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T80" i="4" l="1" a="1"/>
  <c r="AT80" i="4" s="1"/>
  <c r="AT89" i="4"/>
  <c r="AT90" i="4" s="1"/>
  <c r="AT84" i="4"/>
  <c r="AT85" i="4" s="1"/>
  <c r="AT78" i="4"/>
  <c r="F14" i="3" s="1"/>
  <c r="AT77" i="4"/>
  <c r="AT79" i="4" s="1"/>
  <c r="G16" i="3" s="1"/>
  <c r="G14" i="3" l="1"/>
  <c r="F15" i="3"/>
  <c r="H14" i="3" s="1"/>
  <c r="C78" i="3" l="1"/>
  <c r="AT78" i="1" l="1"/>
  <c r="AT77" i="1"/>
  <c r="AT79" i="1" s="1"/>
  <c r="F9" i="3" s="1"/>
  <c r="AT84" i="1"/>
  <c r="AT85" i="1" s="1"/>
  <c r="G10" i="3" l="1"/>
  <c r="F8" i="3"/>
  <c r="G8" i="3" s="1"/>
  <c r="H8" i="3" s="1"/>
  <c r="K75" i="3"/>
  <c r="K74" i="3"/>
  <c r="L74" i="3" s="1"/>
  <c r="L76" i="3"/>
  <c r="AT89" i="1"/>
  <c r="AT90" i="1" s="1"/>
  <c r="AT91" i="4" l="1"/>
  <c r="AT80" i="1" a="1"/>
  <c r="AT80" i="1" s="1"/>
  <c r="AT9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山口 悠子</author>
  </authors>
  <commentList>
    <comment ref="D61" authorId="0" shapeId="0" xr:uid="{311EA2A2-C029-45C5-AE7A-8EA3B03640B1}">
      <text>
        <r>
          <rPr>
            <b/>
            <sz val="9"/>
            <color indexed="81"/>
            <rFont val="MS P ゴシック"/>
            <family val="3"/>
            <charset val="128"/>
          </rPr>
          <t>必ずご記入ください</t>
        </r>
      </text>
    </comment>
    <comment ref="AO66" authorId="0" shapeId="0" xr:uid="{361949C0-E4E9-4239-B1DE-C7AF0A8B5243}">
      <text>
        <r>
          <rPr>
            <b/>
            <sz val="9"/>
            <color indexed="81"/>
            <rFont val="MS P ゴシック"/>
            <family val="3"/>
            <charset val="128"/>
          </rPr>
          <t>ヒートポンプの型番をご記入ください</t>
        </r>
      </text>
    </comment>
    <comment ref="D68" authorId="0" shapeId="0" xr:uid="{B01257BC-BE94-45DC-8770-0306F4342745}">
      <text>
        <r>
          <rPr>
            <b/>
            <sz val="9"/>
            <color indexed="81"/>
            <rFont val="MS P ゴシック"/>
            <family val="3"/>
            <charset val="128"/>
          </rPr>
          <t>必ずご記入ください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<sst xmlns="http://schemas.openxmlformats.org/spreadsheetml/2006/main" count="346" uniqueCount="127">
  <si>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</si>
  <si>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</si>
  <si>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</si>
  <si>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米沢市長　あて</t>
    <rPh sb="0" eb="4">
      <t>ヨネザワシチョウ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</si>
  <si>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</si>
  <si>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</si>
  <si>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メールアドレス</t>
    <phoneticPr fontId="1"/>
  </si>
  <si>
    <t>〒</t>
    <phoneticPr fontId="1"/>
  </si>
  <si>
    <t>－</t>
    <phoneticPr fontId="1"/>
  </si>
  <si>
    <t>申請者</t>
    <rPh sb="0" eb="3">
      <t>シンセイシャ</t>
    </rPh>
    <phoneticPr fontId="1"/>
  </si>
  <si>
    <t>記</t>
    <rPh sb="0" eb="1">
      <t>キ</t>
    </rPh>
    <phoneticPr fontId="1"/>
  </si>
  <si>
    <t>１．補助対象設備を導入する建物の概要（必須）</t>
    <phoneticPr fontId="1"/>
  </si>
  <si>
    <t>所在地</t>
    <rPh sb="0" eb="3">
      <t>ショザイチ</t>
    </rPh>
    <phoneticPr fontId="1"/>
  </si>
  <si>
    <t>所有者名</t>
    <rPh sb="0" eb="3">
      <t>ショユウシャ</t>
    </rPh>
    <rPh sb="3" eb="4">
      <t>メイ</t>
    </rPh>
    <phoneticPr fontId="1"/>
  </si>
  <si>
    <t>新築住宅</t>
    <rPh sb="0" eb="4">
      <t>シンチクジュウタク</t>
    </rPh>
    <phoneticPr fontId="1"/>
  </si>
  <si>
    <t>既存住宅</t>
    <rPh sb="0" eb="4">
      <t>キゾンジュウタク</t>
    </rPh>
    <phoneticPr fontId="1"/>
  </si>
  <si>
    <t>その他</t>
    <rPh sb="2" eb="3">
      <t>タ</t>
    </rPh>
    <phoneticPr fontId="1"/>
  </si>
  <si>
    <t>　私は、以下の者を代理人と定め、交付申請手続き等の権限を委任します。</t>
    <rPh sb="1" eb="2">
      <t>ワタシ</t>
    </rPh>
    <rPh sb="4" eb="6">
      <t>イカ</t>
    </rPh>
    <rPh sb="7" eb="8">
      <t>モノ</t>
    </rPh>
    <rPh sb="9" eb="12">
      <t>ダイリニン</t>
    </rPh>
    <rPh sb="13" eb="14">
      <t>サダ</t>
    </rPh>
    <rPh sb="16" eb="22">
      <t>コウフシンセイテツヅ</t>
    </rPh>
    <rPh sb="23" eb="24">
      <t>トウ</t>
    </rPh>
    <rPh sb="25" eb="27">
      <t>ケンゲン</t>
    </rPh>
    <rPh sb="28" eb="30">
      <t>イニン</t>
    </rPh>
    <phoneticPr fontId="1"/>
  </si>
  <si>
    <t>代理人（受任者）</t>
    <rPh sb="0" eb="3">
      <t>ダイリニン</t>
    </rPh>
    <rPh sb="4" eb="7">
      <t>ジュニンシャ</t>
    </rPh>
    <phoneticPr fontId="1"/>
  </si>
  <si>
    <t>所在地</t>
    <rPh sb="0" eb="3">
      <t>ショザイチ</t>
    </rPh>
    <phoneticPr fontId="1"/>
  </si>
  <si>
    <t>会社名及び代表者名</t>
    <rPh sb="0" eb="3">
      <t>カイシャメイ</t>
    </rPh>
    <rPh sb="3" eb="4">
      <t>オヨ</t>
    </rPh>
    <rPh sb="5" eb="9">
      <t>ダイヒョウシャメイ</t>
    </rPh>
    <phoneticPr fontId="1"/>
  </si>
  <si>
    <t>担当者名</t>
    <rPh sb="0" eb="4">
      <t>タントウシャメイ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</si>
  <si>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</si>
  <si>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</si>
  <si>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</si>
  <si>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</si>
  <si>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申請者（委任者）</t>
    <rPh sb="0" eb="3">
      <t>シンセイシャ</t>
    </rPh>
    <rPh sb="4" eb="7">
      <t>イニンシャ</t>
    </rPh>
    <phoneticPr fontId="1"/>
  </si>
  <si>
    <t>　米沢市脱炭素先行地域づくり事業補助金交付申請にあたり、下記事項について誓約します。</t>
    <phoneticPr fontId="1"/>
  </si>
  <si>
    <t>（１）導入設備を法令、要綱等に適合して設置すること。</t>
    <rPh sb="3" eb="7">
      <t>ドウニュウセツビ</t>
    </rPh>
    <rPh sb="8" eb="10">
      <t>ホウレイ</t>
    </rPh>
    <rPh sb="11" eb="14">
      <t>ヨウコウトウ</t>
    </rPh>
    <rPh sb="15" eb="17">
      <t>テキゴウ</t>
    </rPh>
    <rPh sb="19" eb="21">
      <t>セッチ</t>
    </rPh>
    <phoneticPr fontId="1"/>
  </si>
  <si>
    <t>（２）要綱第３条第２項各号のいずれかに該当しないこと。</t>
    <rPh sb="3" eb="5">
      <t>ヨウコウ</t>
    </rPh>
    <rPh sb="5" eb="6">
      <t>ダイ</t>
    </rPh>
    <rPh sb="7" eb="8">
      <t>ジョウ</t>
    </rPh>
    <rPh sb="8" eb="9">
      <t>ダイ</t>
    </rPh>
    <rPh sb="10" eb="11">
      <t>コウ</t>
    </rPh>
    <rPh sb="11" eb="13">
      <t>カクゴウ</t>
    </rPh>
    <rPh sb="19" eb="21">
      <t>ガイトウ</t>
    </rPh>
    <phoneticPr fontId="1"/>
  </si>
  <si>
    <t>（３）建築物の電力使用量データの提出等、本市が実施する調査に協力すること。</t>
    <rPh sb="3" eb="6">
      <t>ケンチクブツ</t>
    </rPh>
    <rPh sb="7" eb="9">
      <t>デンリョク</t>
    </rPh>
    <rPh sb="9" eb="12">
      <t>シヨウリョウ</t>
    </rPh>
    <rPh sb="16" eb="18">
      <t>テイシュツ</t>
    </rPh>
    <rPh sb="18" eb="19">
      <t>トウ</t>
    </rPh>
    <rPh sb="20" eb="22">
      <t>ホンシ</t>
    </rPh>
    <rPh sb="23" eb="25">
      <t>ジッシ</t>
    </rPh>
    <rPh sb="27" eb="29">
      <t>チョウサ</t>
    </rPh>
    <rPh sb="30" eb="32">
      <t>キョウリョク</t>
    </rPh>
    <phoneticPr fontId="1"/>
  </si>
  <si>
    <t>申請者</t>
    <rPh sb="0" eb="3">
      <t>シンセイシャ</t>
    </rPh>
    <phoneticPr fontId="1"/>
  </si>
  <si>
    <t>２．誓約書（必須）</t>
    <rPh sb="2" eb="5">
      <t>セイヤクショ</t>
    </rPh>
    <rPh sb="6" eb="8">
      <t>ヒッス</t>
    </rPh>
    <phoneticPr fontId="1"/>
  </si>
  <si>
    <t>３．委任状（施工業者に委任する場合のみ）</t>
    <rPh sb="2" eb="5">
      <t>イニンジョウ</t>
    </rPh>
    <rPh sb="6" eb="10">
      <t>セコウギョウシャ</t>
    </rPh>
    <rPh sb="11" eb="13">
      <t>イニン</t>
    </rPh>
    <rPh sb="15" eb="17">
      <t>バアイ</t>
    </rPh>
    <phoneticPr fontId="1"/>
  </si>
  <si>
    <t>４．事業計画書（必須）</t>
    <rPh sb="2" eb="7">
      <t>ジギョウケイカクショ</t>
    </rPh>
    <rPh sb="8" eb="10">
      <t>ヒッス</t>
    </rPh>
    <phoneticPr fontId="1"/>
  </si>
  <si>
    <t>既存住宅断熱改修</t>
    <rPh sb="0" eb="8">
      <t>キゾンジュウタクダンネツカイシュウ</t>
    </rPh>
    <phoneticPr fontId="1"/>
  </si>
  <si>
    <t>工事着工（予定）日</t>
    <rPh sb="0" eb="2">
      <t>コウジ</t>
    </rPh>
    <rPh sb="2" eb="4">
      <t>チャッコウ</t>
    </rPh>
    <rPh sb="5" eb="7">
      <t>ヨテイ</t>
    </rPh>
    <rPh sb="8" eb="9">
      <t>ヒ</t>
    </rPh>
    <phoneticPr fontId="1"/>
  </si>
  <si>
    <t>工事完了（予定）日</t>
    <rPh sb="0" eb="2">
      <t>コウジ</t>
    </rPh>
    <rPh sb="2" eb="4">
      <t>カンリョウ</t>
    </rPh>
    <rPh sb="5" eb="7">
      <t>ヨテイ</t>
    </rPh>
    <rPh sb="8" eb="9">
      <t>ヒ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</si>
  <si>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</si>
  <si>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</si>
  <si>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アのうち補助対象経費</t>
    <rPh sb="4" eb="10">
      <t>ホジョタイショウケイヒ</t>
    </rPh>
    <phoneticPr fontId="1"/>
  </si>
  <si>
    <t>イのうち玄関ドア</t>
    <rPh sb="4" eb="6">
      <t>ゲンカン</t>
    </rPh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</si>
  <si>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</si>
  <si>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</si>
  <si>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</si>
  <si>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</si>
  <si>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</si>
  <si>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</si>
  <si>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キ</t>
    <phoneticPr fontId="1"/>
  </si>
  <si>
    <t>ク</t>
    <phoneticPr fontId="1"/>
  </si>
  <si>
    <t>ケ</t>
    <phoneticPr fontId="1"/>
  </si>
  <si>
    <t>コ</t>
    <phoneticPr fontId="1"/>
  </si>
  <si>
    <t>円</t>
    <rPh sb="0" eb="1">
      <t>エン</t>
    </rPh>
    <phoneticPr fontId="1"/>
  </si>
  <si>
    <t>ガラス</t>
    <phoneticPr fontId="1"/>
  </si>
  <si>
    <t>窓</t>
    <rPh sb="0" eb="1">
      <t>マド</t>
    </rPh>
    <phoneticPr fontId="1"/>
  </si>
  <si>
    <t>断熱材</t>
    <rPh sb="0" eb="3">
      <t>ダンネツザイ</t>
    </rPh>
    <phoneticPr fontId="1"/>
  </si>
  <si>
    <t>玄関ドア</t>
    <rPh sb="0" eb="2">
      <t>ゲンカン</t>
    </rPh>
    <phoneticPr fontId="1"/>
  </si>
  <si>
    <t>改修内容</t>
    <rPh sb="0" eb="4">
      <t>カイシュウナイヨウ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</si>
  <si>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</si>
  <si>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</si>
  <si>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戸建住宅：上限120万円／戸（このうち玄関ドア上限５万円／戸）</t>
    <rPh sb="0" eb="2">
      <t>コダ</t>
    </rPh>
    <rPh sb="2" eb="4">
      <t>ジュウタク</t>
    </rPh>
    <rPh sb="5" eb="7">
      <t>ジョウゲン</t>
    </rPh>
    <rPh sb="10" eb="12">
      <t>マンエン</t>
    </rPh>
    <rPh sb="13" eb="14">
      <t>ト</t>
    </rPh>
    <rPh sb="19" eb="21">
      <t>ゲンカン</t>
    </rPh>
    <rPh sb="23" eb="25">
      <t>ジョウゲン</t>
    </rPh>
    <rPh sb="26" eb="28">
      <t>マンエン</t>
    </rPh>
    <rPh sb="29" eb="30">
      <t>ト</t>
    </rPh>
    <phoneticPr fontId="1"/>
  </si>
  <si>
    <t>集合住宅：上限15万円／戸（玄関ドア改修の場合は上限20万円／戸）</t>
    <rPh sb="0" eb="2">
      <t>シュウゴウ</t>
    </rPh>
    <rPh sb="2" eb="4">
      <t>ジュウタク</t>
    </rPh>
    <rPh sb="5" eb="7">
      <t>ジョウゲン</t>
    </rPh>
    <rPh sb="9" eb="11">
      <t>マンエン</t>
    </rPh>
    <rPh sb="12" eb="13">
      <t>ト</t>
    </rPh>
    <rPh sb="14" eb="16">
      <t>ゲンカン</t>
    </rPh>
    <rPh sb="18" eb="20">
      <t>カイシュウ</t>
    </rPh>
    <rPh sb="21" eb="23">
      <t>バアイ</t>
    </rPh>
    <rPh sb="24" eb="26">
      <t>ジョウゲン</t>
    </rPh>
    <rPh sb="28" eb="30">
      <t>マンエン</t>
    </rPh>
    <rPh sb="31" eb="32">
      <t>ト</t>
    </rPh>
    <phoneticPr fontId="1"/>
  </si>
  <si>
    <t>戸建住宅</t>
    <rPh sb="0" eb="2">
      <t>コダ</t>
    </rPh>
    <rPh sb="2" eb="4">
      <t>ジュウタク</t>
    </rPh>
    <phoneticPr fontId="1"/>
  </si>
  <si>
    <t>集合住宅</t>
    <rPh sb="0" eb="2">
      <t>シュウゴウ</t>
    </rPh>
    <rPh sb="2" eb="4">
      <t>ジュウタク</t>
    </rPh>
    <phoneticPr fontId="1"/>
  </si>
  <si>
    <t>５．補助金の算定（必須）</t>
    <rPh sb="2" eb="5">
      <t>ホジョキン</t>
    </rPh>
    <rPh sb="6" eb="8">
      <t>サンテイ</t>
    </rPh>
    <rPh sb="9" eb="11">
      <t>ヒッス</t>
    </rPh>
    <phoneticPr fontId="1"/>
  </si>
  <si>
    <t>補助金算定額（千円未満切り捨て）</t>
    <rPh sb="0" eb="6">
      <t>ホジョキンサンテイガク</t>
    </rPh>
    <rPh sb="7" eb="9">
      <t>センエン</t>
    </rPh>
    <rPh sb="9" eb="11">
      <t>ミマン</t>
    </rPh>
    <rPh sb="11" eb="12">
      <t>キ</t>
    </rPh>
    <rPh sb="13" eb="14">
      <t>ス</t>
    </rPh>
    <phoneticPr fontId="1"/>
  </si>
  <si>
    <t>イのうち玄関ドア以外</t>
    <rPh sb="4" eb="6">
      <t>ゲンカン</t>
    </rPh>
    <rPh sb="8" eb="10">
      <t>イガイ</t>
    </rPh>
    <phoneticPr fontId="1"/>
  </si>
  <si>
    <t>ウ×２／３</t>
    <phoneticPr fontId="1"/>
  </si>
  <si>
    <t>エ×２／３</t>
    <phoneticPr fontId="1"/>
  </si>
  <si>
    <t>サ</t>
    <phoneticPr fontId="1"/>
  </si>
  <si>
    <t>シ</t>
    <phoneticPr fontId="1"/>
  </si>
  <si>
    <t>ス</t>
    <phoneticPr fontId="1"/>
  </si>
  <si>
    <t>セ</t>
    <phoneticPr fontId="1"/>
  </si>
  <si>
    <t>ソ</t>
    <phoneticPr fontId="1"/>
  </si>
  <si>
    <t>申請額（キ＋サ＋ソ）</t>
    <rPh sb="0" eb="3">
      <t>シンセイガク</t>
    </rPh>
    <phoneticPr fontId="1"/>
  </si>
  <si>
    <t>集合住宅の場合</t>
    <rPh sb="0" eb="4">
      <t>シュウゴウジュウタク</t>
    </rPh>
    <rPh sb="5" eb="7">
      <t>バアイ</t>
    </rPh>
    <phoneticPr fontId="1"/>
  </si>
  <si>
    <t>戸建住宅の場合</t>
    <rPh sb="0" eb="2">
      <t>コダ</t>
    </rPh>
    <rPh sb="2" eb="4">
      <t>ジュウタク</t>
    </rPh>
    <rPh sb="5" eb="7">
      <t>バアイ</t>
    </rPh>
    <phoneticPr fontId="1"/>
  </si>
  <si>
    <t>玄関ドア無し</t>
    <rPh sb="0" eb="2">
      <t>ゲンカン</t>
    </rPh>
    <rPh sb="4" eb="5">
      <t>ナ</t>
    </rPh>
    <phoneticPr fontId="1"/>
  </si>
  <si>
    <t>玄関ドア有り</t>
    <rPh sb="0" eb="2">
      <t>ゲンカン</t>
    </rPh>
    <rPh sb="4" eb="5">
      <t>ア</t>
    </rPh>
    <phoneticPr fontId="1"/>
  </si>
  <si>
    <t>クのうち補助対象経費</t>
    <rPh sb="4" eb="10">
      <t>ホジョタイショウケイヒ</t>
    </rPh>
    <phoneticPr fontId="1"/>
  </si>
  <si>
    <t>ケ×２／３</t>
    <phoneticPr fontId="1"/>
  </si>
  <si>
    <t>シのうち補助対象経費</t>
    <rPh sb="4" eb="10">
      <t>ホジョタイショウケイヒ</t>
    </rPh>
    <phoneticPr fontId="1"/>
  </si>
  <si>
    <t>ス×２／３</t>
    <phoneticPr fontId="1"/>
  </si>
  <si>
    <t>　標記の件について、下記の通り申請いたします。</t>
    <rPh sb="1" eb="3">
      <t>ヒョウキ</t>
    </rPh>
    <rPh sb="4" eb="5">
      <t>ケン</t>
    </rPh>
    <rPh sb="10" eb="12">
      <t>カキ</t>
    </rPh>
    <rPh sb="13" eb="14">
      <t>トオ</t>
    </rPh>
    <rPh sb="15" eb="17">
      <t>シンセイ</t>
    </rPh>
    <phoneticPr fontId="1"/>
  </si>
  <si>
    <t>総工費（税込）</t>
    <rPh sb="0" eb="3">
      <t>ソウコウヒ</t>
    </rPh>
    <phoneticPr fontId="1"/>
  </si>
  <si>
    <t>（自署又は押印）</t>
    <rPh sb="1" eb="3">
      <t>ジショ</t>
    </rPh>
    <rPh sb="3" eb="4">
      <t>マタ</t>
    </rPh>
    <rPh sb="5" eb="7">
      <t>オウイン</t>
    </rPh>
    <phoneticPr fontId="1"/>
  </si>
  <si>
    <r>
      <t>高効率空調機器</t>
    </r>
    <r>
      <rPr>
        <sz val="12"/>
        <color rgb="FFFF0000"/>
        <rFont val="ＭＳ 明朝"/>
        <family val="1"/>
        <charset val="128"/>
      </rPr>
      <t>（エアコン）</t>
    </r>
    <rPh sb="0" eb="3">
      <t>コウコウリツ</t>
    </rPh>
    <rPh sb="3" eb="7">
      <t>クウチョウキキ</t>
    </rPh>
    <phoneticPr fontId="1"/>
  </si>
  <si>
    <r>
      <t>高効率給湯器</t>
    </r>
    <r>
      <rPr>
        <sz val="12"/>
        <color rgb="FFFF0000"/>
        <rFont val="ＭＳ 明朝"/>
        <family val="1"/>
        <charset val="128"/>
      </rPr>
      <t>（エコキュート）</t>
    </r>
    <rPh sb="0" eb="6">
      <t>コウコウリツキュウトウキ</t>
    </rPh>
    <phoneticPr fontId="1"/>
  </si>
  <si>
    <r>
      <t xml:space="preserve">高効率空調機器
</t>
    </r>
    <r>
      <rPr>
        <sz val="12"/>
        <color rgb="FFFF0000"/>
        <rFont val="ＭＳ 明朝"/>
        <family val="1"/>
        <charset val="128"/>
      </rPr>
      <t>（エアコン）</t>
    </r>
    <rPh sb="0" eb="3">
      <t>コウコウリツ</t>
    </rPh>
    <rPh sb="3" eb="7">
      <t>クウチョウキキ</t>
    </rPh>
    <phoneticPr fontId="1"/>
  </si>
  <si>
    <r>
      <t xml:space="preserve">高効率給湯器
</t>
    </r>
    <r>
      <rPr>
        <sz val="12"/>
        <color rgb="FFFF0000"/>
        <rFont val="ＭＳ 明朝"/>
        <family val="1"/>
        <charset val="128"/>
      </rPr>
      <t>（エコキュート）</t>
    </r>
    <rPh sb="0" eb="6">
      <t>コウコウリツキュウトウキ</t>
    </rPh>
    <phoneticPr fontId="1"/>
  </si>
  <si>
    <t>令和８年度米沢市脱炭素先行地域づくり事業補助金交付申請書</t>
    <rPh sb="0" eb="2">
      <t>レイワ</t>
    </rPh>
    <rPh sb="3" eb="5">
      <t>ネンド</t>
    </rPh>
    <rPh sb="5" eb="8">
      <t>ヨネザワシ</t>
    </rPh>
    <rPh sb="8" eb="15">
      <t>ダツタンソセンコウチイキ</t>
    </rPh>
    <rPh sb="18" eb="20">
      <t>ジギョウ</t>
    </rPh>
    <rPh sb="20" eb="23">
      <t>ホジョキン</t>
    </rPh>
    <rPh sb="23" eb="28">
      <t>コウフシンセイショ</t>
    </rPh>
    <phoneticPr fontId="1"/>
  </si>
  <si>
    <t>型番・型式</t>
    <rPh sb="0" eb="2">
      <t>カタバン</t>
    </rPh>
    <rPh sb="3" eb="5">
      <t>カタシキ</t>
    </rPh>
    <phoneticPr fontId="1"/>
  </si>
  <si>
    <t>エネルギーマネジメントの実施内容</t>
    <rPh sb="12" eb="14">
      <t>ジッシ</t>
    </rPh>
    <rPh sb="14" eb="16">
      <t>ナイヨウ</t>
    </rPh>
    <phoneticPr fontId="1"/>
  </si>
  <si>
    <t>上限13万円</t>
    <phoneticPr fontId="1"/>
  </si>
  <si>
    <t>上限33万円</t>
    <phoneticPr fontId="1"/>
  </si>
  <si>
    <t>（５）設備を導入する建築物の使用電力を、再エネ１００パーセント電力にし、少なく
　　　とも令和１２年度末まで継続すること。</t>
    <phoneticPr fontId="1"/>
  </si>
  <si>
    <t>R8</t>
    <phoneticPr fontId="1"/>
  </si>
  <si>
    <t>R9</t>
    <phoneticPr fontId="1"/>
  </si>
  <si>
    <t>米沢市金池５丁目２－２５</t>
    <rPh sb="0" eb="3">
      <t>ヨネザワシ</t>
    </rPh>
    <rPh sb="3" eb="5">
      <t>カナイケ</t>
    </rPh>
    <rPh sb="6" eb="8">
      <t>チョウメ</t>
    </rPh>
    <phoneticPr fontId="1"/>
  </si>
  <si>
    <t>０２３８－２２－５１１１</t>
    <phoneticPr fontId="1"/>
  </si>
  <si>
    <t>米沢　太郎</t>
    <rPh sb="0" eb="2">
      <t>ヨネザワ</t>
    </rPh>
    <rPh sb="3" eb="5">
      <t>タロウ</t>
    </rPh>
    <phoneticPr fontId="1"/>
  </si>
  <si>
    <t>米沢市金池5丁目2-25</t>
    <rPh sb="0" eb="3">
      <t>ヨネザワシ</t>
    </rPh>
    <rPh sb="3" eb="5">
      <t>カナイケ</t>
    </rPh>
    <rPh sb="6" eb="8">
      <t>チョウメ</t>
    </rPh>
    <phoneticPr fontId="1"/>
  </si>
  <si>
    <t>忘れず記入</t>
    <rPh sb="0" eb="1">
      <t>ワス</t>
    </rPh>
    <rPh sb="3" eb="5">
      <t>キニュウ</t>
    </rPh>
    <phoneticPr fontId="1"/>
  </si>
  <si>
    <t>㈲ダツタン電機　代表取締役　脱炭素　次郎</t>
    <rPh sb="5" eb="7">
      <t>デンキ</t>
    </rPh>
    <rPh sb="8" eb="13">
      <t>ダイヒョウトリシマリヤク</t>
    </rPh>
    <rPh sb="14" eb="17">
      <t>ダツタンソ</t>
    </rPh>
    <rPh sb="18" eb="20">
      <t>ジロウ</t>
    </rPh>
    <phoneticPr fontId="1"/>
  </si>
  <si>
    <t>脱炭素　三郎</t>
    <rPh sb="0" eb="3">
      <t>ダツタンソ</t>
    </rPh>
    <rPh sb="4" eb="6">
      <t>サブロウ</t>
    </rPh>
    <phoneticPr fontId="1"/>
  </si>
  <si>
    <t>0238-22-5112</t>
    <phoneticPr fontId="1"/>
  </si>
  <si>
    <t>該当する場合は忘れず記入</t>
    <rPh sb="0" eb="2">
      <t>ガイトウ</t>
    </rPh>
    <rPh sb="4" eb="6">
      <t>バアイ</t>
    </rPh>
    <rPh sb="7" eb="8">
      <t>ワス</t>
    </rPh>
    <rPh sb="10" eb="12">
      <t>キニュウ</t>
    </rPh>
    <phoneticPr fontId="1"/>
  </si>
  <si>
    <t>ガラス</t>
  </si>
  <si>
    <t>住宅種類 （集合住宅の場合は戸数も明記）</t>
    <rPh sb="0" eb="4">
      <t>ジュウタクシュルイ</t>
    </rPh>
    <rPh sb="6" eb="10">
      <t>シュウゴウジュウタク</t>
    </rPh>
    <rPh sb="11" eb="13">
      <t>バアイ</t>
    </rPh>
    <rPh sb="14" eb="16">
      <t>コスウ</t>
    </rPh>
    <rPh sb="17" eb="19">
      <t>メイキ</t>
    </rPh>
    <phoneticPr fontId="1"/>
  </si>
  <si>
    <t>(</t>
    <phoneticPr fontId="1"/>
  </si>
  <si>
    <t>戸)</t>
    <rPh sb="0" eb="1">
      <t>コ</t>
    </rPh>
    <phoneticPr fontId="1"/>
  </si>
  <si>
    <t>【記入例】</t>
    <rPh sb="1" eb="4">
      <t>キニュウレイ</t>
    </rPh>
    <phoneticPr fontId="1"/>
  </si>
  <si>
    <t>TN-KK124SS</t>
    <phoneticPr fontId="1"/>
  </si>
  <si>
    <t>KRH-CG460MY</t>
    <phoneticPr fontId="1"/>
  </si>
  <si>
    <t>（４）ECHONET Lite規格に準拠した設備を導入し、導入機器を調整力として活用しエネ
　　　ルギーマネジメントを行うこと。</t>
    <rPh sb="15" eb="17">
      <t>キカク</t>
    </rPh>
    <rPh sb="18" eb="20">
      <t>ジュンキョ</t>
    </rPh>
    <rPh sb="22" eb="24">
      <t>セツビ</t>
    </rPh>
    <rPh sb="25" eb="27">
      <t>ドウニュウ</t>
    </rPh>
    <rPh sb="29" eb="31">
      <t>ドウニュウ</t>
    </rPh>
    <rPh sb="31" eb="33">
      <t>キキ</t>
    </rPh>
    <rPh sb="34" eb="37">
      <t>チョウセイリョク</t>
    </rPh>
    <rPh sb="40" eb="42">
      <t>カツヨウ</t>
    </rPh>
    <rPh sb="59" eb="60">
      <t>オコナ</t>
    </rPh>
    <phoneticPr fontId="1"/>
  </si>
  <si>
    <t>建築区分(該当の数字に〇)</t>
    <rPh sb="0" eb="4">
      <t>ケンチククブン</t>
    </rPh>
    <rPh sb="5" eb="7">
      <t>ガイトウ</t>
    </rPh>
    <rPh sb="8" eb="10">
      <t>スウジ</t>
    </rPh>
    <phoneticPr fontId="1"/>
  </si>
  <si>
    <t>その他(　　　　　　　)</t>
    <rPh sb="2" eb="3">
      <t>タ</t>
    </rPh>
    <phoneticPr fontId="1"/>
  </si>
  <si>
    <t>電話番号</t>
    <rPh sb="0" eb="4">
      <t>デンワバンゴウ</t>
    </rPh>
    <phoneticPr fontId="1"/>
  </si>
  <si>
    <r>
      <t>（６）設備導入にあたって、複数見積等により価格比較を行っていること。
　　</t>
    </r>
    <r>
      <rPr>
        <sz val="10"/>
        <color theme="1"/>
        <rFont val="ＭＳ 明朝"/>
        <family val="1"/>
        <charset val="128"/>
      </rPr>
      <t>（見積書の提出は１社分のみとなりますが、価格等の十分な検討を行ってください。）</t>
    </r>
    <rPh sb="13" eb="15">
      <t>フクスウ</t>
    </rPh>
    <rPh sb="15" eb="17">
      <t>ミツモリ</t>
    </rPh>
    <rPh sb="17" eb="18">
      <t>トウ</t>
    </rPh>
    <rPh sb="21" eb="23">
      <t>カカク</t>
    </rPh>
    <rPh sb="23" eb="25">
      <t>ヒカク</t>
    </rPh>
    <rPh sb="26" eb="27">
      <t>オコナ</t>
    </rPh>
    <rPh sb="38" eb="41">
      <t>ミツモリショ</t>
    </rPh>
    <rPh sb="42" eb="44">
      <t>テイシュツ</t>
    </rPh>
    <rPh sb="46" eb="47">
      <t>シャ</t>
    </rPh>
    <rPh sb="47" eb="48">
      <t>ブン</t>
    </rPh>
    <rPh sb="57" eb="60">
      <t>カカクトウ</t>
    </rPh>
    <rPh sb="61" eb="63">
      <t>ジュウブン</t>
    </rPh>
    <rPh sb="64" eb="66">
      <t>ケントウ</t>
    </rPh>
    <rPh sb="67" eb="68">
      <t>オコナ</t>
    </rPh>
    <phoneticPr fontId="1"/>
  </si>
  <si>
    <t>交付申請書</t>
    <rPh sb="0" eb="2">
      <t>コウフ</t>
    </rPh>
    <rPh sb="2" eb="5">
      <t>シンセイショ</t>
    </rPh>
    <phoneticPr fontId="1"/>
  </si>
  <si>
    <t>交付申請書（記入例）</t>
    <rPh sb="0" eb="2">
      <t>コウフ</t>
    </rPh>
    <rPh sb="2" eb="5">
      <t>シンセイショ</t>
    </rPh>
    <rPh sb="6" eb="9">
      <t>キニュウレイ</t>
    </rPh>
    <phoneticPr fontId="1"/>
  </si>
  <si>
    <t>②</t>
  </si>
  <si>
    <r>
      <rPr>
        <sz val="8"/>
        <color rgb="FFFF0000"/>
        <rFont val="ＭＳ 明朝"/>
        <family val="1"/>
        <charset val="128"/>
      </rPr>
      <t>例</t>
    </r>
    <r>
      <rPr>
        <sz val="8"/>
        <color theme="1"/>
        <rFont val="ＭＳ 明朝"/>
        <family val="1"/>
        <charset val="128"/>
      </rPr>
      <t>：不要な時間帯のエアコン冷暖房を停止する。自動制御機能を活用して節電を心がける。
　　使っていない家電を、こまめにオフにして待機電力を削減する。　
　　電気使用量の多い時間帯を把握し、不要な家電の使用を抑える。</t>
    </r>
    <phoneticPr fontId="1"/>
  </si>
  <si>
    <t>kankyo-ka@city.yonezawa.lg.jp</t>
    <phoneticPr fontId="1"/>
  </si>
  <si>
    <t>kankyo-t@city.yonezawa.lg.jp</t>
    <phoneticPr fontId="1"/>
  </si>
  <si>
    <r>
      <t>米沢　太郎</t>
    </r>
    <r>
      <rPr>
        <sz val="11"/>
        <color rgb="FFFF0000"/>
        <rFont val="ＭＳ 明朝"/>
        <family val="1"/>
        <charset val="128"/>
      </rPr>
      <t>（※建物の所有者名）</t>
    </r>
    <rPh sb="0" eb="2">
      <t>ヨネザワ</t>
    </rPh>
    <rPh sb="3" eb="5">
      <t>タロウ</t>
    </rPh>
    <rPh sb="7" eb="9">
      <t>タテモノ</t>
    </rPh>
    <rPh sb="10" eb="12">
      <t>ショユウ</t>
    </rPh>
    <rPh sb="12" eb="13">
      <t>シャ</t>
    </rPh>
    <rPh sb="13" eb="14">
      <t>メイ</t>
    </rPh>
    <phoneticPr fontId="1"/>
  </si>
  <si>
    <t>型番・型式（ヒートポンプ）</t>
    <rPh sb="0" eb="2">
      <t>カタバン</t>
    </rPh>
    <rPh sb="3" eb="5">
      <t>カタシキ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</si>
</sst>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Yu Gothic"/>
      <family val="2"/>
      <scheme val="minor"/>
    </font>
    <font>
      <sz val="12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u val="double"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distributed" vertical="center" indent="3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8" fontId="3" fillId="0" borderId="8" xfId="1" applyFont="1" applyFill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8" fontId="3" fillId="0" borderId="2" xfId="1" applyFont="1" applyFill="1" applyBorder="1" applyAlignment="1">
      <alignment vertical="center"/>
    </xf>
    <xf numFmtId="38" fontId="3" fillId="0" borderId="16" xfId="1" applyFont="1" applyFill="1" applyBorder="1" applyAlignment="1">
      <alignment vertical="center"/>
    </xf>
    <xf numFmtId="38" fontId="3" fillId="0" borderId="17" xfId="1" applyFont="1" applyFill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2" xfId="0" applyBorder="1"/>
    <xf numFmtId="0" fontId="0" fillId="0" borderId="3" xfId="0" applyBorder="1"/>
    <xf numFmtId="0" fontId="3" fillId="0" borderId="15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distributed" vertical="center" indent="1"/>
    </xf>
    <xf numFmtId="0" fontId="9" fillId="0" borderId="4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center" vertical="center"/>
    </xf>
    <xf numFmtId="38" fontId="3" fillId="0" borderId="17" xfId="1" applyFont="1" applyFill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8" fontId="3" fillId="2" borderId="8" xfId="1" applyFont="1" applyFill="1" applyBorder="1" applyAlignment="1" applyProtection="1">
      <alignment horizontal="right" vertical="center"/>
      <protection locked="0"/>
    </xf>
    <xf numFmtId="38" fontId="3" fillId="0" borderId="2" xfId="1" applyFont="1" applyFill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distributed" vertical="center" indent="1" shrinkToFit="1"/>
    </xf>
    <xf numFmtId="0" fontId="3" fillId="0" borderId="2" xfId="0" applyFont="1" applyBorder="1" applyAlignment="1">
      <alignment horizontal="distributed" vertical="center" indent="1" shrinkToFit="1"/>
    </xf>
    <xf numFmtId="0" fontId="3" fillId="0" borderId="3" xfId="0" applyFont="1" applyBorder="1" applyAlignment="1">
      <alignment horizontal="distributed" vertical="center" indent="1" shrinkToFit="1"/>
    </xf>
    <xf numFmtId="0" fontId="3" fillId="0" borderId="4" xfId="0" applyFont="1" applyBorder="1" applyAlignment="1">
      <alignment horizontal="distributed" vertical="center" indent="1" shrinkToFit="1"/>
    </xf>
    <xf numFmtId="0" fontId="3" fillId="0" borderId="5" xfId="0" applyFont="1" applyBorder="1" applyAlignment="1">
      <alignment horizontal="distributed" vertical="center" indent="1" shrinkToFit="1"/>
    </xf>
    <xf numFmtId="0" fontId="3" fillId="0" borderId="6" xfId="0" applyFont="1" applyBorder="1" applyAlignment="1">
      <alignment horizontal="distributed" vertical="center" inden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2" borderId="7" xfId="0" applyFont="1" applyFill="1" applyBorder="1" applyAlignment="1" applyProtection="1">
      <alignment horizontal="left" vertical="center" indent="1"/>
      <protection locked="0"/>
    </xf>
    <xf numFmtId="0" fontId="3" fillId="2" borderId="8" xfId="0" applyFont="1" applyFill="1" applyBorder="1" applyAlignment="1" applyProtection="1">
      <alignment horizontal="left" vertical="center" indent="1"/>
      <protection locked="0"/>
    </xf>
    <xf numFmtId="0" fontId="3" fillId="2" borderId="9" xfId="0" applyFont="1" applyFill="1" applyBorder="1" applyAlignment="1" applyProtection="1">
      <alignment horizontal="left" vertical="center" inden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distributed" vertical="center" indent="1" shrinkToFit="1"/>
    </xf>
    <xf numFmtId="0" fontId="3" fillId="0" borderId="8" xfId="0" applyFont="1" applyBorder="1" applyAlignment="1">
      <alignment horizontal="distributed" vertical="center" indent="1" shrinkToFit="1"/>
    </xf>
    <xf numFmtId="0" fontId="3" fillId="0" borderId="9" xfId="0" applyFont="1" applyBorder="1" applyAlignment="1">
      <alignment horizontal="distributed" vertical="center" indent="1" shrinkToFit="1"/>
    </xf>
    <xf numFmtId="0" fontId="4" fillId="0" borderId="4" xfId="0" applyFont="1" applyBorder="1" applyAlignment="1">
      <alignment horizontal="distributed" vertical="center" indent="1" shrinkToFit="1"/>
    </xf>
    <xf numFmtId="0" fontId="4" fillId="0" borderId="5" xfId="0" applyFont="1" applyBorder="1" applyAlignment="1">
      <alignment horizontal="distributed" vertical="center" indent="1" shrinkToFit="1"/>
    </xf>
    <xf numFmtId="0" fontId="4" fillId="0" borderId="6" xfId="0" applyFont="1" applyBorder="1" applyAlignment="1">
      <alignment horizontal="distributed" vertical="center" indent="1" shrinkToFit="1"/>
    </xf>
    <xf numFmtId="0" fontId="3" fillId="0" borderId="7" xfId="0" applyFont="1" applyBorder="1" applyAlignment="1">
      <alignment horizontal="distributed" vertical="center" indent="3"/>
    </xf>
    <xf numFmtId="0" fontId="3" fillId="0" borderId="8" xfId="0" applyFont="1" applyBorder="1" applyAlignment="1">
      <alignment horizontal="distributed" vertical="center" indent="3"/>
    </xf>
    <xf numFmtId="0" fontId="3" fillId="0" borderId="9" xfId="0" applyFont="1" applyBorder="1" applyAlignment="1">
      <alignment horizontal="distributed" vertical="center" indent="3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 applyProtection="1">
      <alignment horizontal="left" vertical="center" indent="1"/>
      <protection locked="0"/>
    </xf>
    <xf numFmtId="0" fontId="3" fillId="2" borderId="14" xfId="0" applyFont="1" applyFill="1" applyBorder="1" applyAlignment="1" applyProtection="1">
      <alignment horizontal="left" vertical="center" indent="1"/>
      <protection locked="0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left" vertical="center" indent="1"/>
      <protection locked="0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indent="1"/>
      <protection locked="0"/>
    </xf>
    <xf numFmtId="0" fontId="2" fillId="2" borderId="8" xfId="0" applyFont="1" applyFill="1" applyBorder="1" applyAlignment="1" applyProtection="1">
      <alignment horizontal="left" vertical="center" indent="1"/>
      <protection locked="0"/>
    </xf>
    <xf numFmtId="0" fontId="2" fillId="2" borderId="9" xfId="0" applyFont="1" applyFill="1" applyBorder="1" applyAlignment="1" applyProtection="1">
      <alignment horizontal="left" vertical="center" indent="1"/>
      <protection locked="0"/>
    </xf>
    <xf numFmtId="0" fontId="4" fillId="0" borderId="13" xfId="0" applyFont="1" applyBorder="1" applyAlignment="1">
      <alignment horizontal="distributed" vertical="center" indent="1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38" fontId="3" fillId="2" borderId="7" xfId="1" applyFont="1" applyFill="1" applyBorder="1" applyAlignment="1" applyProtection="1">
      <alignment horizontal="center" vertical="center"/>
      <protection locked="0"/>
    </xf>
    <xf numFmtId="38" fontId="3" fillId="2" borderId="8" xfId="1" applyFont="1" applyFill="1" applyBorder="1" applyAlignment="1" applyProtection="1">
      <alignment horizontal="center" vertical="center"/>
      <protection locked="0"/>
    </xf>
    <xf numFmtId="38" fontId="3" fillId="2" borderId="9" xfId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right" vertical="center"/>
      <protection locked="0"/>
    </xf>
    <xf numFmtId="0" fontId="4" fillId="2" borderId="9" xfId="0" applyFont="1" applyFill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38" fontId="3" fillId="0" borderId="8" xfId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2" borderId="2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</cellXfs>
  <cellStyles count="2">
    <cellStyle name="桁区切り" xfId="1" builtinId="6"/>
    <cellStyle name="標準" xfId="0" builtinId="0"/>
  </cellStyles>
  <dxfs count="6"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L151"/>
  <sheetViews>
    <sheetView showZeros="0" tabSelected="1" topLeftCell="A54" zoomScaleNormal="100" workbookViewId="0">
      <selection activeCell="D68" sqref="D68:BL69"/>
    </sheetView>
  </sheetViews>
  <sheetFormatPr defaultRowHeight="14.25"/>
  <cols>
    <col min="1" max="1" width="0.375" style="1" customWidth="1"/>
    <col min="2" max="64" width="1.25" style="1" customWidth="1"/>
    <col min="65" max="65" width="0.5" style="1" customWidth="1"/>
    <col min="66" max="16384" width="9" style="1"/>
  </cols>
  <sheetData>
    <row r="1" spans="2:64" ht="18.75" customHeight="1">
      <c r="AS1" s="77"/>
      <c r="AT1" s="77"/>
      <c r="AU1" s="77"/>
      <c r="AV1" s="77"/>
      <c r="AW1" s="77"/>
      <c r="AX1" s="78" t="s">
        <v>1</v>
      </c>
      <c r="AY1" s="78"/>
      <c r="AZ1" s="78"/>
      <c r="BA1" s="77"/>
      <c r="BB1" s="77"/>
      <c r="BC1" s="77"/>
      <c r="BD1" s="78" t="s">
        <v>2</v>
      </c>
      <c r="BE1" s="78"/>
      <c r="BF1" s="78"/>
      <c r="BG1" s="77"/>
      <c r="BH1" s="77"/>
      <c r="BI1" s="77"/>
      <c r="BJ1" s="78" t="s">
        <v>0</v>
      </c>
      <c r="BK1" s="78"/>
      <c r="BL1" s="78"/>
    </row>
    <row r="2" spans="2:64">
      <c r="B2" s="1" t="s">
        <v>3</v>
      </c>
    </row>
    <row r="3" spans="2:64" ht="16.5" customHeight="1">
      <c r="V3" s="1" t="s">
        <v>9</v>
      </c>
    </row>
    <row r="4" spans="2:64" ht="18.75" customHeight="1">
      <c r="V4" s="65" t="s">
        <v>4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7"/>
      <c r="AI4" s="94" t="s">
        <v>7</v>
      </c>
      <c r="AJ4" s="95"/>
      <c r="AK4" s="96"/>
      <c r="AL4" s="96"/>
      <c r="AM4" s="96"/>
      <c r="AN4" s="96"/>
      <c r="AO4" s="79" t="s">
        <v>8</v>
      </c>
      <c r="AP4" s="79"/>
      <c r="AQ4" s="84"/>
      <c r="AR4" s="84"/>
      <c r="AS4" s="84"/>
      <c r="AT4" s="84"/>
      <c r="AU4" s="84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80"/>
    </row>
    <row r="5" spans="2:64" ht="18.75" customHeight="1">
      <c r="V5" s="68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70"/>
      <c r="AI5" s="91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3"/>
    </row>
    <row r="6" spans="2:64" ht="18.75" customHeight="1">
      <c r="V6" s="65" t="s">
        <v>5</v>
      </c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7"/>
      <c r="AI6" s="85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7"/>
    </row>
    <row r="7" spans="2:64" ht="18.75" customHeight="1">
      <c r="V7" s="97" t="s">
        <v>22</v>
      </c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9"/>
      <c r="AI7" s="85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7"/>
    </row>
    <row r="8" spans="2:64" ht="18.75" customHeight="1">
      <c r="V8" s="100" t="s">
        <v>6</v>
      </c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2"/>
      <c r="AI8" s="88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90"/>
    </row>
    <row r="9" spans="2:64" ht="12" customHeight="1"/>
    <row r="10" spans="2:64">
      <c r="B10" s="78" t="s">
        <v>90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2:64" ht="12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2:64">
      <c r="B12" s="81" t="s">
        <v>83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</row>
    <row r="13" spans="2:64" ht="6.75" customHeight="1"/>
    <row r="14" spans="2:64" ht="4.5" customHeight="1"/>
    <row r="15" spans="2:64">
      <c r="B15" s="78" t="s">
        <v>10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</row>
    <row r="16" spans="2:64" ht="6" customHeight="1"/>
    <row r="17" spans="2:64">
      <c r="B17" s="1" t="s">
        <v>11</v>
      </c>
    </row>
    <row r="18" spans="2:64" ht="18.75" customHeight="1">
      <c r="B18" s="82">
        <v>1</v>
      </c>
      <c r="C18" s="83"/>
      <c r="D18" s="103" t="s">
        <v>12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5"/>
      <c r="U18" s="74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6"/>
    </row>
    <row r="19" spans="2:64" ht="18.75" customHeight="1">
      <c r="B19" s="82">
        <v>2</v>
      </c>
      <c r="C19" s="83"/>
      <c r="D19" s="103" t="s">
        <v>13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5"/>
      <c r="U19" s="74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6"/>
    </row>
    <row r="20" spans="2:64" ht="18.75" customHeight="1">
      <c r="B20" s="82">
        <v>3</v>
      </c>
      <c r="C20" s="83"/>
      <c r="D20" s="71" t="s">
        <v>115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3"/>
      <c r="U20" s="31">
        <v>1</v>
      </c>
      <c r="V20" s="31"/>
      <c r="W20" s="32"/>
      <c r="X20" s="29" t="s">
        <v>14</v>
      </c>
      <c r="Y20" s="29"/>
      <c r="Z20" s="29"/>
      <c r="AA20" s="29"/>
      <c r="AB20" s="29"/>
      <c r="AC20" s="29"/>
      <c r="AD20" s="29"/>
      <c r="AE20" s="29"/>
      <c r="AF20" s="30"/>
      <c r="AG20" s="31">
        <v>2</v>
      </c>
      <c r="AH20" s="31"/>
      <c r="AI20" s="32"/>
      <c r="AJ20" s="29" t="s">
        <v>15</v>
      </c>
      <c r="AK20" s="29"/>
      <c r="AL20" s="29"/>
      <c r="AM20" s="29"/>
      <c r="AN20" s="29"/>
      <c r="AO20" s="29"/>
      <c r="AP20" s="29"/>
      <c r="AQ20" s="29"/>
      <c r="AR20" s="30"/>
      <c r="AS20" s="31">
        <v>3</v>
      </c>
      <c r="AT20" s="31"/>
      <c r="AU20" s="32"/>
      <c r="AV20" s="33" t="s">
        <v>116</v>
      </c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</row>
    <row r="21" spans="2:64" ht="7.5" customHeight="1"/>
    <row r="22" spans="2:64">
      <c r="B22" s="1" t="s">
        <v>32</v>
      </c>
    </row>
    <row r="23" spans="2:64" ht="16.5" customHeight="1">
      <c r="B23" s="123" t="s">
        <v>27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5"/>
    </row>
    <row r="24" spans="2:64" ht="16.5" customHeight="1">
      <c r="B24" s="113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115"/>
    </row>
    <row r="25" spans="2:64" ht="16.5" customHeight="1">
      <c r="B25" s="113" t="s">
        <v>28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115"/>
    </row>
    <row r="26" spans="2:64" ht="16.5" customHeight="1">
      <c r="B26" s="113" t="s">
        <v>29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115"/>
    </row>
    <row r="27" spans="2:64" ht="16.5" customHeight="1">
      <c r="B27" s="113" t="s">
        <v>30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115"/>
    </row>
    <row r="28" spans="2:64" ht="16.5" customHeight="1">
      <c r="B28" s="113" t="s">
        <v>114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115"/>
    </row>
    <row r="29" spans="2:64" ht="16.5" customHeight="1">
      <c r="B29" s="113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5"/>
    </row>
    <row r="30" spans="2:64" ht="16.5" customHeight="1">
      <c r="B30" s="113" t="s">
        <v>95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5"/>
    </row>
    <row r="31" spans="2:64" ht="16.5" customHeight="1">
      <c r="B31" s="113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5"/>
    </row>
    <row r="32" spans="2:64" ht="16.5" customHeight="1">
      <c r="B32" s="113" t="s">
        <v>118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5"/>
    </row>
    <row r="33" spans="2:64" ht="16.5" customHeight="1">
      <c r="B33" s="120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2"/>
    </row>
    <row r="34" spans="2:64" ht="18.75" customHeight="1">
      <c r="B34" s="10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6"/>
      <c r="AT34" s="36"/>
      <c r="AU34" s="36"/>
      <c r="AV34" s="36"/>
      <c r="AW34" s="36"/>
      <c r="AX34" s="35" t="s">
        <v>1</v>
      </c>
      <c r="AY34" s="35"/>
      <c r="AZ34" s="35"/>
      <c r="BA34" s="36"/>
      <c r="BB34" s="36"/>
      <c r="BC34" s="36"/>
      <c r="BD34" s="35" t="s">
        <v>2</v>
      </c>
      <c r="BE34" s="35"/>
      <c r="BF34" s="35"/>
      <c r="BG34" s="36"/>
      <c r="BH34" s="36"/>
      <c r="BI34" s="36"/>
      <c r="BJ34" s="35" t="s">
        <v>0</v>
      </c>
      <c r="BK34" s="35"/>
      <c r="BL34" s="37"/>
    </row>
    <row r="35" spans="2:64" ht="18.75" customHeight="1">
      <c r="B35" s="60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 t="s">
        <v>31</v>
      </c>
      <c r="AE35" s="78"/>
      <c r="AF35" s="78"/>
      <c r="AG35" s="78"/>
      <c r="AH35" s="78"/>
      <c r="AI35" s="78"/>
      <c r="AJ35" s="78"/>
      <c r="AK35" s="78" t="s">
        <v>24</v>
      </c>
      <c r="AL35" s="78"/>
      <c r="AM35" s="78"/>
      <c r="AN35" s="78"/>
      <c r="AO35" s="78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8"/>
    </row>
    <row r="36" spans="2:64" ht="18.75" customHeight="1">
      <c r="B36" s="109" t="s">
        <v>85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1" t="s">
        <v>25</v>
      </c>
      <c r="AL36" s="111"/>
      <c r="AM36" s="111"/>
      <c r="AN36" s="111"/>
      <c r="AO36" s="111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9"/>
      <c r="BL36" s="160"/>
    </row>
    <row r="37" spans="2:64" ht="8.25" customHeight="1">
      <c r="B37" s="2"/>
      <c r="C37" s="2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2:64">
      <c r="B38" s="1" t="s">
        <v>33</v>
      </c>
    </row>
    <row r="39" spans="2:64" ht="18.75" customHeight="1">
      <c r="B39" s="39" t="s">
        <v>17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</row>
    <row r="40" spans="2:64" ht="18.75" customHeight="1">
      <c r="B40" s="157" t="s">
        <v>18</v>
      </c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8"/>
    </row>
    <row r="41" spans="2:64" ht="18.75" customHeight="1">
      <c r="B41" s="60"/>
      <c r="C41" s="61"/>
      <c r="D41" s="41" t="s">
        <v>19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</row>
    <row r="42" spans="2:64" ht="18.75" customHeight="1">
      <c r="B42" s="60"/>
      <c r="C42" s="61"/>
      <c r="D42" s="129" t="s">
        <v>20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</row>
    <row r="43" spans="2:64" ht="18.75" customHeight="1">
      <c r="B43" s="60"/>
      <c r="C43" s="61"/>
      <c r="D43" s="82" t="s">
        <v>21</v>
      </c>
      <c r="E43" s="53"/>
      <c r="F43" s="53"/>
      <c r="G43" s="53"/>
      <c r="H43" s="53"/>
      <c r="I43" s="53"/>
      <c r="J43" s="53"/>
      <c r="K43" s="53"/>
      <c r="L43" s="83"/>
      <c r="M43" s="32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116"/>
      <c r="AI43" s="117" t="s">
        <v>117</v>
      </c>
      <c r="AJ43" s="118"/>
      <c r="AK43" s="118"/>
      <c r="AL43" s="118"/>
      <c r="AM43" s="118"/>
      <c r="AN43" s="118"/>
      <c r="AO43" s="118"/>
      <c r="AP43" s="118"/>
      <c r="AQ43" s="119"/>
      <c r="AR43" s="32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116"/>
    </row>
    <row r="44" spans="2:64" ht="18.75" customHeight="1">
      <c r="B44" s="62"/>
      <c r="C44" s="63"/>
      <c r="D44" s="41" t="s">
        <v>23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126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8"/>
    </row>
    <row r="45" spans="2:64" ht="18.75" customHeight="1">
      <c r="B45" s="106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6"/>
      <c r="AT45" s="36"/>
      <c r="AU45" s="36"/>
      <c r="AV45" s="36"/>
      <c r="AW45" s="36"/>
      <c r="AX45" s="35" t="s">
        <v>1</v>
      </c>
      <c r="AY45" s="35"/>
      <c r="AZ45" s="35"/>
      <c r="BA45" s="36"/>
      <c r="BB45" s="36"/>
      <c r="BC45" s="36"/>
      <c r="BD45" s="35" t="s">
        <v>2</v>
      </c>
      <c r="BE45" s="35"/>
      <c r="BF45" s="35"/>
      <c r="BG45" s="36"/>
      <c r="BH45" s="36"/>
      <c r="BI45" s="36"/>
      <c r="BJ45" s="35" t="s">
        <v>0</v>
      </c>
      <c r="BK45" s="35"/>
      <c r="BL45" s="37"/>
    </row>
    <row r="46" spans="2:64" ht="18.75" customHeight="1">
      <c r="B46" s="60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 t="s">
        <v>26</v>
      </c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 t="s">
        <v>24</v>
      </c>
      <c r="AL46" s="78"/>
      <c r="AM46" s="78"/>
      <c r="AN46" s="78"/>
      <c r="AO46" s="78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8"/>
    </row>
    <row r="47" spans="2:64" ht="18.75" customHeight="1">
      <c r="B47" s="109" t="s">
        <v>85</v>
      </c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1" t="s">
        <v>25</v>
      </c>
      <c r="AL47" s="111"/>
      <c r="AM47" s="111"/>
      <c r="AN47" s="111"/>
      <c r="AO47" s="111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L47" s="160"/>
    </row>
    <row r="48" spans="2:64" ht="2.25" customHeight="1"/>
    <row r="49" spans="2:64" ht="18.75" customHeight="1">
      <c r="B49" s="1" t="s">
        <v>34</v>
      </c>
    </row>
    <row r="50" spans="2:64" ht="18.75" customHeight="1">
      <c r="B50" s="157" t="s">
        <v>35</v>
      </c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2"/>
      <c r="BB50" s="152"/>
      <c r="BC50" s="152"/>
      <c r="BD50" s="152"/>
      <c r="BE50" s="152"/>
      <c r="BF50" s="152"/>
      <c r="BG50" s="152"/>
      <c r="BH50" s="152"/>
      <c r="BI50" s="152"/>
      <c r="BJ50" s="152"/>
      <c r="BK50" s="152"/>
      <c r="BL50" s="158"/>
    </row>
    <row r="51" spans="2:64" ht="17.25" customHeight="1">
      <c r="B51" s="60"/>
      <c r="C51" s="78"/>
      <c r="D51" s="50" t="s">
        <v>36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2"/>
      <c r="AO51" s="3"/>
      <c r="AP51" s="4"/>
      <c r="AQ51" s="49"/>
      <c r="AR51" s="49"/>
      <c r="AS51" s="49"/>
      <c r="AT51" s="49"/>
      <c r="AU51" s="49"/>
      <c r="AV51" s="53" t="s">
        <v>1</v>
      </c>
      <c r="AW51" s="53"/>
      <c r="AX51" s="53"/>
      <c r="AY51" s="49"/>
      <c r="AZ51" s="49"/>
      <c r="BA51" s="49"/>
      <c r="BB51" s="53" t="s">
        <v>2</v>
      </c>
      <c r="BC51" s="53"/>
      <c r="BD51" s="53"/>
      <c r="BE51" s="49"/>
      <c r="BF51" s="49"/>
      <c r="BG51" s="49"/>
      <c r="BH51" s="53" t="s">
        <v>0</v>
      </c>
      <c r="BI51" s="53"/>
      <c r="BJ51" s="53"/>
      <c r="BK51" s="4"/>
      <c r="BL51" s="6"/>
    </row>
    <row r="52" spans="2:64" ht="17.25" customHeight="1">
      <c r="B52" s="60"/>
      <c r="C52" s="78"/>
      <c r="D52" s="50" t="s">
        <v>37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2"/>
      <c r="AO52" s="3"/>
      <c r="AP52" s="4"/>
      <c r="AQ52" s="49"/>
      <c r="AR52" s="49"/>
      <c r="AS52" s="49"/>
      <c r="AT52" s="49"/>
      <c r="AU52" s="49"/>
      <c r="AV52" s="53" t="s">
        <v>1</v>
      </c>
      <c r="AW52" s="53"/>
      <c r="AX52" s="53"/>
      <c r="AY52" s="49"/>
      <c r="AZ52" s="49"/>
      <c r="BA52" s="49"/>
      <c r="BB52" s="53" t="s">
        <v>38</v>
      </c>
      <c r="BC52" s="53"/>
      <c r="BD52" s="53"/>
      <c r="BE52" s="49"/>
      <c r="BF52" s="49"/>
      <c r="BG52" s="49"/>
      <c r="BH52" s="53" t="s">
        <v>39</v>
      </c>
      <c r="BI52" s="53"/>
      <c r="BJ52" s="53"/>
      <c r="BK52" s="4"/>
      <c r="BL52" s="6"/>
    </row>
    <row r="53" spans="2:64" ht="17.25" customHeight="1">
      <c r="B53" s="60"/>
      <c r="C53" s="78"/>
      <c r="D53" s="50" t="s">
        <v>108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2"/>
      <c r="AO53" s="32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145" t="s">
        <v>109</v>
      </c>
      <c r="BD53" s="145"/>
      <c r="BE53" s="49"/>
      <c r="BF53" s="49"/>
      <c r="BG53" s="49"/>
      <c r="BH53" s="49"/>
      <c r="BI53" s="49"/>
      <c r="BJ53" s="146" t="s">
        <v>110</v>
      </c>
      <c r="BK53" s="146"/>
      <c r="BL53" s="147"/>
    </row>
    <row r="54" spans="2:64" ht="17.25" customHeight="1">
      <c r="B54" s="60"/>
      <c r="C54" s="78"/>
      <c r="D54" s="139" t="s">
        <v>57</v>
      </c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1"/>
      <c r="AO54" s="136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6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8"/>
    </row>
    <row r="55" spans="2:64" ht="17.25" customHeight="1">
      <c r="B55" s="60"/>
      <c r="C55" s="78"/>
      <c r="D55" s="142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4"/>
      <c r="AO55" s="136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6"/>
      <c r="BB55" s="137"/>
      <c r="BC55" s="137"/>
      <c r="BD55" s="137"/>
      <c r="BE55" s="137"/>
      <c r="BF55" s="137"/>
      <c r="BG55" s="137"/>
      <c r="BH55" s="137"/>
      <c r="BI55" s="137"/>
      <c r="BJ55" s="137"/>
      <c r="BK55" s="137"/>
      <c r="BL55" s="138"/>
    </row>
    <row r="56" spans="2:64" ht="18.75" customHeight="1">
      <c r="B56" s="157" t="s">
        <v>86</v>
      </c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2"/>
      <c r="BJ56" s="152"/>
      <c r="BK56" s="152"/>
      <c r="BL56" s="158"/>
    </row>
    <row r="57" spans="2:64" ht="17.25" customHeight="1">
      <c r="B57" s="60"/>
      <c r="C57" s="78"/>
      <c r="D57" s="50" t="s">
        <v>36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2"/>
      <c r="AO57" s="3"/>
      <c r="AP57" s="4"/>
      <c r="AQ57" s="49"/>
      <c r="AR57" s="49"/>
      <c r="AS57" s="49"/>
      <c r="AT57" s="49"/>
      <c r="AU57" s="49"/>
      <c r="AV57" s="53" t="s">
        <v>1</v>
      </c>
      <c r="AW57" s="53"/>
      <c r="AX57" s="53"/>
      <c r="AY57" s="49"/>
      <c r="AZ57" s="49"/>
      <c r="BA57" s="49"/>
      <c r="BB57" s="53" t="s">
        <v>2</v>
      </c>
      <c r="BC57" s="53"/>
      <c r="BD57" s="53"/>
      <c r="BE57" s="49"/>
      <c r="BF57" s="49"/>
      <c r="BG57" s="49"/>
      <c r="BH57" s="53" t="s">
        <v>0</v>
      </c>
      <c r="BI57" s="53"/>
      <c r="BJ57" s="53"/>
      <c r="BK57" s="4"/>
      <c r="BL57" s="6"/>
    </row>
    <row r="58" spans="2:64" ht="17.25" customHeight="1">
      <c r="B58" s="60"/>
      <c r="C58" s="78"/>
      <c r="D58" s="50" t="s">
        <v>37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2"/>
      <c r="AO58" s="3"/>
      <c r="AP58" s="4"/>
      <c r="AQ58" s="49"/>
      <c r="AR58" s="49"/>
      <c r="AS58" s="49"/>
      <c r="AT58" s="49"/>
      <c r="AU58" s="49"/>
      <c r="AV58" s="53" t="s">
        <v>1</v>
      </c>
      <c r="AW58" s="53"/>
      <c r="AX58" s="53"/>
      <c r="AY58" s="49"/>
      <c r="AZ58" s="49"/>
      <c r="BA58" s="49"/>
      <c r="BB58" s="53" t="s">
        <v>38</v>
      </c>
      <c r="BC58" s="53"/>
      <c r="BD58" s="53"/>
      <c r="BE58" s="49"/>
      <c r="BF58" s="49"/>
      <c r="BG58" s="49"/>
      <c r="BH58" s="53" t="s">
        <v>0</v>
      </c>
      <c r="BI58" s="53"/>
      <c r="BJ58" s="53"/>
      <c r="BK58" s="4"/>
      <c r="BL58" s="6"/>
    </row>
    <row r="59" spans="2:64" ht="17.25" customHeight="1">
      <c r="B59" s="60"/>
      <c r="C59" s="78"/>
      <c r="D59" s="50" t="s">
        <v>91</v>
      </c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2"/>
      <c r="AO59" s="32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116"/>
    </row>
    <row r="60" spans="2:64" ht="17.25" customHeight="1">
      <c r="B60" s="60"/>
      <c r="C60" s="78"/>
      <c r="D60" s="82" t="s">
        <v>92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83"/>
    </row>
    <row r="61" spans="2:64" ht="15" customHeight="1">
      <c r="B61" s="60"/>
      <c r="C61" s="78"/>
      <c r="D61" s="130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2"/>
    </row>
    <row r="62" spans="2:64" ht="15" customHeight="1">
      <c r="B62" s="62"/>
      <c r="C62" s="111"/>
      <c r="D62" s="133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5"/>
    </row>
    <row r="63" spans="2:64" ht="18.75" customHeight="1">
      <c r="B63" s="157" t="s">
        <v>87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2"/>
      <c r="BF63" s="152"/>
      <c r="BG63" s="152"/>
      <c r="BH63" s="152"/>
      <c r="BI63" s="152"/>
      <c r="BJ63" s="152"/>
      <c r="BK63" s="152"/>
      <c r="BL63" s="158"/>
    </row>
    <row r="64" spans="2:64" ht="17.25" customHeight="1">
      <c r="B64" s="60"/>
      <c r="C64" s="61"/>
      <c r="D64" s="50" t="s">
        <v>36</v>
      </c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2"/>
      <c r="AO64" s="3"/>
      <c r="AP64" s="4"/>
      <c r="AQ64" s="49"/>
      <c r="AR64" s="49"/>
      <c r="AS64" s="49"/>
      <c r="AT64" s="49"/>
      <c r="AU64" s="49"/>
      <c r="AV64" s="53" t="s">
        <v>1</v>
      </c>
      <c r="AW64" s="53"/>
      <c r="AX64" s="53"/>
      <c r="AY64" s="49"/>
      <c r="AZ64" s="49"/>
      <c r="BA64" s="49"/>
      <c r="BB64" s="53" t="s">
        <v>2</v>
      </c>
      <c r="BC64" s="53"/>
      <c r="BD64" s="53"/>
      <c r="BE64" s="49"/>
      <c r="BF64" s="49"/>
      <c r="BG64" s="49"/>
      <c r="BH64" s="53" t="s">
        <v>0</v>
      </c>
      <c r="BI64" s="53"/>
      <c r="BJ64" s="53"/>
      <c r="BK64" s="4"/>
      <c r="BL64" s="6"/>
    </row>
    <row r="65" spans="2:64" ht="17.25" customHeight="1">
      <c r="B65" s="60"/>
      <c r="C65" s="61"/>
      <c r="D65" s="50" t="s">
        <v>37</v>
      </c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2"/>
      <c r="AO65" s="3"/>
      <c r="AP65" s="4"/>
      <c r="AQ65" s="49"/>
      <c r="AR65" s="49"/>
      <c r="AS65" s="49"/>
      <c r="AT65" s="49"/>
      <c r="AU65" s="49"/>
      <c r="AV65" s="53" t="s">
        <v>1</v>
      </c>
      <c r="AW65" s="53"/>
      <c r="AX65" s="53"/>
      <c r="AY65" s="49"/>
      <c r="AZ65" s="49"/>
      <c r="BA65" s="49"/>
      <c r="BB65" s="53" t="s">
        <v>38</v>
      </c>
      <c r="BC65" s="53"/>
      <c r="BD65" s="53"/>
      <c r="BE65" s="49"/>
      <c r="BF65" s="49"/>
      <c r="BG65" s="49"/>
      <c r="BH65" s="53" t="s">
        <v>0</v>
      </c>
      <c r="BI65" s="53"/>
      <c r="BJ65" s="53"/>
      <c r="BK65" s="4"/>
      <c r="BL65" s="6"/>
    </row>
    <row r="66" spans="2:64" ht="17.25" customHeight="1">
      <c r="B66" s="60"/>
      <c r="C66" s="61"/>
      <c r="D66" s="50" t="s">
        <v>126</v>
      </c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2"/>
      <c r="AO66" s="32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116"/>
    </row>
    <row r="67" spans="2:64" ht="17.25" customHeight="1">
      <c r="B67" s="60"/>
      <c r="C67" s="61"/>
      <c r="D67" s="82" t="s">
        <v>92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83"/>
    </row>
    <row r="68" spans="2:64" ht="15" customHeight="1">
      <c r="B68" s="60"/>
      <c r="C68" s="61"/>
      <c r="D68" s="130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1"/>
      <c r="AS68" s="131"/>
      <c r="AT68" s="131"/>
      <c r="AU68" s="131"/>
      <c r="AV68" s="131"/>
      <c r="AW68" s="131"/>
      <c r="AX68" s="131"/>
      <c r="AY68" s="131"/>
      <c r="AZ68" s="131"/>
      <c r="BA68" s="131"/>
      <c r="BB68" s="131"/>
      <c r="BC68" s="131"/>
      <c r="BD68" s="131"/>
      <c r="BE68" s="131"/>
      <c r="BF68" s="131"/>
      <c r="BG68" s="131"/>
      <c r="BH68" s="131"/>
      <c r="BI68" s="131"/>
      <c r="BJ68" s="131"/>
      <c r="BK68" s="131"/>
      <c r="BL68" s="132"/>
    </row>
    <row r="69" spans="2:64" ht="15" customHeight="1">
      <c r="B69" s="62"/>
      <c r="C69" s="63"/>
      <c r="D69" s="133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5"/>
    </row>
    <row r="70" spans="2:64" ht="7.5" customHeight="1"/>
    <row r="71" spans="2:64">
      <c r="B71" s="1" t="s">
        <v>64</v>
      </c>
    </row>
    <row r="72" spans="2:64" ht="15.75" customHeight="1">
      <c r="B72" s="157" t="s">
        <v>35</v>
      </c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45" t="s">
        <v>60</v>
      </c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6"/>
    </row>
    <row r="73" spans="2:64" ht="15.75" customHeight="1">
      <c r="B73" s="161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47" t="s">
        <v>61</v>
      </c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8"/>
    </row>
    <row r="74" spans="2:64" ht="17.25" customHeight="1">
      <c r="B74" s="60"/>
      <c r="C74" s="61"/>
      <c r="D74" s="39" t="s">
        <v>84</v>
      </c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82" t="s">
        <v>42</v>
      </c>
      <c r="AP74" s="53"/>
      <c r="AQ74" s="83"/>
      <c r="AR74" s="9"/>
      <c r="AS74" s="9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3" t="s">
        <v>52</v>
      </c>
      <c r="BI74" s="53"/>
      <c r="BJ74" s="53"/>
      <c r="BK74" s="7"/>
      <c r="BL74" s="8"/>
    </row>
    <row r="75" spans="2:64" ht="17.25" customHeight="1">
      <c r="B75" s="60"/>
      <c r="C75" s="61"/>
      <c r="D75" s="39" t="s">
        <v>40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82" t="s">
        <v>43</v>
      </c>
      <c r="AP75" s="53"/>
      <c r="AQ75" s="83"/>
      <c r="AR75" s="9"/>
      <c r="AS75" s="9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3" t="s">
        <v>52</v>
      </c>
      <c r="BI75" s="53"/>
      <c r="BJ75" s="53"/>
      <c r="BK75" s="7"/>
      <c r="BL75" s="8"/>
    </row>
    <row r="76" spans="2:64" ht="17.25" customHeight="1">
      <c r="B76" s="60"/>
      <c r="C76" s="61"/>
      <c r="D76" s="39" t="s">
        <v>41</v>
      </c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82" t="s">
        <v>44</v>
      </c>
      <c r="AP76" s="53"/>
      <c r="AQ76" s="83"/>
      <c r="AR76" s="9"/>
      <c r="AS76" s="9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3" t="s">
        <v>52</v>
      </c>
      <c r="BI76" s="53"/>
      <c r="BJ76" s="53"/>
      <c r="BK76" s="7"/>
      <c r="BL76" s="8"/>
    </row>
    <row r="77" spans="2:64" ht="17.25" customHeight="1">
      <c r="B77" s="60"/>
      <c r="C77" s="61"/>
      <c r="D77" s="39" t="s">
        <v>66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82" t="s">
        <v>45</v>
      </c>
      <c r="AP77" s="53"/>
      <c r="AQ77" s="83"/>
      <c r="AR77" s="9"/>
      <c r="AS77" s="9"/>
      <c r="AT77" s="151">
        <f>AT75-AT76</f>
        <v>0</v>
      </c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53" t="s">
        <v>52</v>
      </c>
      <c r="BI77" s="53"/>
      <c r="BJ77" s="53"/>
      <c r="BK77" s="7"/>
      <c r="BL77" s="8"/>
    </row>
    <row r="78" spans="2:64" ht="17.25" customHeight="1">
      <c r="B78" s="60"/>
      <c r="C78" s="61"/>
      <c r="D78" s="39" t="s">
        <v>67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82" t="s">
        <v>46</v>
      </c>
      <c r="AP78" s="53"/>
      <c r="AQ78" s="83"/>
      <c r="AR78" s="9"/>
      <c r="AS78" s="9"/>
      <c r="AT78" s="151">
        <f>ROUNDDOWN(AT76*2/3,0)</f>
        <v>0</v>
      </c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53" t="s">
        <v>52</v>
      </c>
      <c r="BI78" s="53"/>
      <c r="BJ78" s="53"/>
      <c r="BK78" s="7"/>
      <c r="BL78" s="8"/>
    </row>
    <row r="79" spans="2:64" ht="17.25" customHeight="1" thickBot="1">
      <c r="B79" s="60"/>
      <c r="C79" s="61"/>
      <c r="D79" s="40" t="s">
        <v>68</v>
      </c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82" t="s">
        <v>47</v>
      </c>
      <c r="AP79" s="53"/>
      <c r="AQ79" s="83"/>
      <c r="AR79" s="15"/>
      <c r="AS79" s="15"/>
      <c r="AT79" s="59">
        <f>ROUNDDOWN(AT77*2/3,0)</f>
        <v>0</v>
      </c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35" t="s">
        <v>52</v>
      </c>
      <c r="BI79" s="35"/>
      <c r="BJ79" s="35"/>
      <c r="BK79" s="7"/>
      <c r="BL79" s="8"/>
    </row>
    <row r="80" spans="2:64" ht="17.25" customHeight="1" thickBot="1">
      <c r="B80" s="62"/>
      <c r="C80" s="63"/>
      <c r="D80" s="64" t="s">
        <v>65</v>
      </c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57" t="s">
        <v>48</v>
      </c>
      <c r="AP80" s="156"/>
      <c r="AQ80" s="156"/>
      <c r="AR80" s="16"/>
      <c r="AS80" s="17"/>
      <c r="AT80" s="54" cm="1">
        <f t="array" ref="AT80">_xlfn.IFS(AO53="戸建住宅",Sheet1!H8,AO53="集合住宅",Sheet1!G10,AO53="",0)</f>
        <v>0</v>
      </c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5" t="s">
        <v>52</v>
      </c>
      <c r="BI80" s="55"/>
      <c r="BJ80" s="55"/>
      <c r="BK80" s="19"/>
      <c r="BL80" s="18"/>
    </row>
    <row r="81" spans="2:64" ht="29.25" customHeight="1">
      <c r="B81" s="123" t="s">
        <v>88</v>
      </c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3" t="s">
        <v>93</v>
      </c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4"/>
      <c r="AS81" s="154"/>
      <c r="AT81" s="154"/>
      <c r="AU81" s="154"/>
      <c r="AV81" s="154"/>
      <c r="AW81" s="154"/>
      <c r="AX81" s="154"/>
      <c r="AY81" s="154"/>
      <c r="AZ81" s="154"/>
      <c r="BA81" s="154"/>
      <c r="BB81" s="154"/>
      <c r="BC81" s="154"/>
      <c r="BD81" s="154"/>
      <c r="BE81" s="154"/>
      <c r="BF81" s="154"/>
      <c r="BG81" s="154"/>
      <c r="BH81" s="154"/>
      <c r="BI81" s="154"/>
      <c r="BJ81" s="154"/>
      <c r="BK81" s="154"/>
      <c r="BL81" s="155"/>
    </row>
    <row r="82" spans="2:64" ht="17.25" customHeight="1">
      <c r="B82" s="60"/>
      <c r="C82" s="78"/>
      <c r="D82" s="39" t="s">
        <v>84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8" t="s">
        <v>49</v>
      </c>
      <c r="AP82" s="38"/>
      <c r="AQ82" s="38"/>
      <c r="AR82" s="9"/>
      <c r="AS82" s="9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3" t="s">
        <v>52</v>
      </c>
      <c r="BI82" s="53"/>
      <c r="BJ82" s="53"/>
      <c r="BK82" s="7"/>
      <c r="BL82" s="8"/>
    </row>
    <row r="83" spans="2:64" ht="17.25" customHeight="1">
      <c r="B83" s="60"/>
      <c r="C83" s="78"/>
      <c r="D83" s="39" t="s">
        <v>79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8" t="s">
        <v>50</v>
      </c>
      <c r="AP83" s="38"/>
      <c r="AQ83" s="38"/>
      <c r="AR83" s="9"/>
      <c r="AS83" s="9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3" t="s">
        <v>52</v>
      </c>
      <c r="BI83" s="53"/>
      <c r="BJ83" s="53"/>
      <c r="BK83" s="7"/>
      <c r="BL83" s="8"/>
    </row>
    <row r="84" spans="2:64" ht="17.25" customHeight="1" thickBot="1">
      <c r="B84" s="60"/>
      <c r="C84" s="78"/>
      <c r="D84" s="148" t="s">
        <v>80</v>
      </c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50"/>
      <c r="AO84" s="38" t="s">
        <v>51</v>
      </c>
      <c r="AP84" s="38"/>
      <c r="AQ84" s="38"/>
      <c r="AR84" s="15"/>
      <c r="AS84" s="15"/>
      <c r="AT84" s="59">
        <f>ROUNDDOWN(AT83*2/3,0)</f>
        <v>0</v>
      </c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35" t="s">
        <v>52</v>
      </c>
      <c r="BI84" s="35"/>
      <c r="BJ84" s="35"/>
      <c r="BK84" s="7"/>
      <c r="BL84" s="8"/>
    </row>
    <row r="85" spans="2:64" ht="17.25" customHeight="1" thickBot="1">
      <c r="B85" s="62"/>
      <c r="C85" s="111"/>
      <c r="D85" s="42" t="s">
        <v>65</v>
      </c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4"/>
      <c r="AO85" s="56" t="s">
        <v>69</v>
      </c>
      <c r="AP85" s="56"/>
      <c r="AQ85" s="57"/>
      <c r="AR85" s="16"/>
      <c r="AS85" s="17"/>
      <c r="AT85" s="54">
        <f>IF(AT84&gt;130000,130000,ROUNDDOWN(AT84,-3))</f>
        <v>0</v>
      </c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5" t="s">
        <v>52</v>
      </c>
      <c r="BI85" s="55"/>
      <c r="BJ85" s="55"/>
      <c r="BK85" s="19"/>
      <c r="BL85" s="18"/>
    </row>
    <row r="86" spans="2:64" ht="29.25" customHeight="1">
      <c r="B86" s="123" t="s">
        <v>89</v>
      </c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3" t="s">
        <v>94</v>
      </c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4"/>
      <c r="AS86" s="154"/>
      <c r="AT86" s="154"/>
      <c r="AU86" s="154"/>
      <c r="AV86" s="154"/>
      <c r="AW86" s="154"/>
      <c r="AX86" s="154"/>
      <c r="AY86" s="154"/>
      <c r="AZ86" s="154"/>
      <c r="BA86" s="154"/>
      <c r="BB86" s="154"/>
      <c r="BC86" s="154"/>
      <c r="BD86" s="154"/>
      <c r="BE86" s="154"/>
      <c r="BF86" s="154"/>
      <c r="BG86" s="154"/>
      <c r="BH86" s="154"/>
      <c r="BI86" s="154"/>
      <c r="BJ86" s="154"/>
      <c r="BK86" s="154"/>
      <c r="BL86" s="155"/>
    </row>
    <row r="87" spans="2:64" ht="17.25" customHeight="1">
      <c r="B87" s="60"/>
      <c r="C87" s="61"/>
      <c r="D87" s="39" t="s">
        <v>84</v>
      </c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8" t="s">
        <v>70</v>
      </c>
      <c r="AP87" s="38"/>
      <c r="AQ87" s="38"/>
      <c r="AR87" s="9"/>
      <c r="AS87" s="9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3" t="s">
        <v>52</v>
      </c>
      <c r="BI87" s="53"/>
      <c r="BJ87" s="53"/>
      <c r="BK87" s="7"/>
      <c r="BL87" s="8"/>
    </row>
    <row r="88" spans="2:64" ht="17.25" customHeight="1">
      <c r="B88" s="60"/>
      <c r="C88" s="61"/>
      <c r="D88" s="39" t="s">
        <v>81</v>
      </c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8" t="s">
        <v>71</v>
      </c>
      <c r="AP88" s="38"/>
      <c r="AQ88" s="38"/>
      <c r="AR88" s="9"/>
      <c r="AS88" s="9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3" t="s">
        <v>52</v>
      </c>
      <c r="BI88" s="53"/>
      <c r="BJ88" s="53"/>
      <c r="BK88" s="7"/>
      <c r="BL88" s="8"/>
    </row>
    <row r="89" spans="2:64" ht="17.25" customHeight="1" thickBot="1">
      <c r="B89" s="60"/>
      <c r="C89" s="61"/>
      <c r="D89" s="40" t="s">
        <v>82</v>
      </c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38" t="s">
        <v>72</v>
      </c>
      <c r="AP89" s="38"/>
      <c r="AQ89" s="38"/>
      <c r="AR89" s="15"/>
      <c r="AS89" s="15"/>
      <c r="AT89" s="59">
        <f>ROUNDDOWN(AT88*2/3,0)</f>
        <v>0</v>
      </c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35" t="s">
        <v>52</v>
      </c>
      <c r="BI89" s="35"/>
      <c r="BJ89" s="35"/>
      <c r="BK89" s="7"/>
      <c r="BL89" s="8"/>
    </row>
    <row r="90" spans="2:64" ht="17.25" customHeight="1" thickBot="1">
      <c r="B90" s="62"/>
      <c r="C90" s="63"/>
      <c r="D90" s="64" t="s">
        <v>65</v>
      </c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56" t="s">
        <v>73</v>
      </c>
      <c r="AP90" s="56"/>
      <c r="AQ90" s="57"/>
      <c r="AR90" s="16"/>
      <c r="AS90" s="17"/>
      <c r="AT90" s="54">
        <f>IF(AT89&gt;330000,330000,ROUNDDOWN(AT89,-3))</f>
        <v>0</v>
      </c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5" t="s">
        <v>52</v>
      </c>
      <c r="BI90" s="55"/>
      <c r="BJ90" s="55"/>
      <c r="BK90" s="19"/>
      <c r="BL90" s="18"/>
    </row>
    <row r="91" spans="2:64" ht="18" customHeight="1" thickBot="1">
      <c r="B91" s="56" t="s">
        <v>74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7"/>
      <c r="AR91" s="16"/>
      <c r="AS91" s="17"/>
      <c r="AT91" s="54">
        <f>AT80+AT85+AT90</f>
        <v>0</v>
      </c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5" t="s">
        <v>52</v>
      </c>
      <c r="BI91" s="55"/>
      <c r="BJ91" s="55"/>
      <c r="BK91" s="19"/>
      <c r="BL91" s="18"/>
    </row>
    <row r="92" spans="2:64" ht="2.25" customHeight="1"/>
    <row r="93" spans="2:64" ht="18.75" customHeight="1"/>
    <row r="94" spans="2:64" ht="18.75" customHeight="1"/>
    <row r="95" spans="2:64" ht="18.75" customHeight="1"/>
    <row r="96" spans="2:64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</sheetData>
  <sheetProtection algorithmName="SHA-512" hashValue="CuH0/9cRgTHPfW5g9qf2JoDk2V2+DSnLc10VxGjivqv/k04tXWb4eTtu2LjcOJrIlT7ih3qwH7DK/agHUKWOZQ==" saltValue="XbJOy6QwZXf2PBjS84rhUg==" spinCount="100000" sheet="1" objects="1" scenarios="1"/>
  <mergeCells count="223">
    <mergeCell ref="AO55:AZ55"/>
    <mergeCell ref="BH79:BJ79"/>
    <mergeCell ref="B63:BL63"/>
    <mergeCell ref="D64:AN64"/>
    <mergeCell ref="AQ64:AU64"/>
    <mergeCell ref="BE65:BG65"/>
    <mergeCell ref="D65:AN65"/>
    <mergeCell ref="AQ65:AU65"/>
    <mergeCell ref="AV65:AX65"/>
    <mergeCell ref="BE58:BG58"/>
    <mergeCell ref="D58:AN58"/>
    <mergeCell ref="AQ58:AU58"/>
    <mergeCell ref="AV58:AX58"/>
    <mergeCell ref="AY58:BA58"/>
    <mergeCell ref="BH65:BJ65"/>
    <mergeCell ref="AY65:BA65"/>
    <mergeCell ref="BB65:BD65"/>
    <mergeCell ref="B50:BL50"/>
    <mergeCell ref="B74:C80"/>
    <mergeCell ref="AP36:BL36"/>
    <mergeCell ref="AP47:BL47"/>
    <mergeCell ref="B51:C55"/>
    <mergeCell ref="U42:BL42"/>
    <mergeCell ref="B40:BL40"/>
    <mergeCell ref="D53:AN53"/>
    <mergeCell ref="D57:AN57"/>
    <mergeCell ref="B56:BL56"/>
    <mergeCell ref="D66:AN66"/>
    <mergeCell ref="AO66:BL66"/>
    <mergeCell ref="D67:BL67"/>
    <mergeCell ref="D68:BL69"/>
    <mergeCell ref="B64:C69"/>
    <mergeCell ref="AQ57:AU57"/>
    <mergeCell ref="AV57:AX57"/>
    <mergeCell ref="AO54:AZ54"/>
    <mergeCell ref="BA54:BL54"/>
    <mergeCell ref="D75:AN75"/>
    <mergeCell ref="D76:AN76"/>
    <mergeCell ref="AY57:BA57"/>
    <mergeCell ref="B72:P73"/>
    <mergeCell ref="B57:C62"/>
    <mergeCell ref="B86:P86"/>
    <mergeCell ref="Q81:BL81"/>
    <mergeCell ref="Q86:BL86"/>
    <mergeCell ref="AT74:BG74"/>
    <mergeCell ref="AT75:BG75"/>
    <mergeCell ref="AT76:BG76"/>
    <mergeCell ref="AT79:BG79"/>
    <mergeCell ref="AT82:BG82"/>
    <mergeCell ref="AT83:BG83"/>
    <mergeCell ref="AT84:BG84"/>
    <mergeCell ref="B82:C85"/>
    <mergeCell ref="AO85:AQ85"/>
    <mergeCell ref="BH85:BJ85"/>
    <mergeCell ref="AO80:AQ80"/>
    <mergeCell ref="AO79:AQ79"/>
    <mergeCell ref="D78:AN78"/>
    <mergeCell ref="BH80:BJ80"/>
    <mergeCell ref="BH78:BJ78"/>
    <mergeCell ref="B81:P81"/>
    <mergeCell ref="AT85:BG85"/>
    <mergeCell ref="D80:AN80"/>
    <mergeCell ref="D79:AN79"/>
    <mergeCell ref="D83:AN83"/>
    <mergeCell ref="D74:AN74"/>
    <mergeCell ref="D84:AN84"/>
    <mergeCell ref="AO74:AQ74"/>
    <mergeCell ref="BH82:BJ82"/>
    <mergeCell ref="BH83:BJ83"/>
    <mergeCell ref="BH84:BJ84"/>
    <mergeCell ref="AT80:BG80"/>
    <mergeCell ref="AO82:AQ82"/>
    <mergeCell ref="AO83:AQ83"/>
    <mergeCell ref="AO84:AQ84"/>
    <mergeCell ref="AO78:AQ78"/>
    <mergeCell ref="AT78:BG78"/>
    <mergeCell ref="D82:AN82"/>
    <mergeCell ref="D77:AN77"/>
    <mergeCell ref="AO77:AQ77"/>
    <mergeCell ref="AT77:BG77"/>
    <mergeCell ref="BH77:BJ77"/>
    <mergeCell ref="AO75:AQ75"/>
    <mergeCell ref="AO76:AQ76"/>
    <mergeCell ref="BH74:BJ74"/>
    <mergeCell ref="BH75:BJ75"/>
    <mergeCell ref="BH76:BJ76"/>
    <mergeCell ref="BB52:BD52"/>
    <mergeCell ref="BE52:BG52"/>
    <mergeCell ref="BH52:BJ52"/>
    <mergeCell ref="AQ51:AU51"/>
    <mergeCell ref="AV51:AX51"/>
    <mergeCell ref="BH64:BJ64"/>
    <mergeCell ref="D60:BL60"/>
    <mergeCell ref="D61:BL62"/>
    <mergeCell ref="BA55:BL55"/>
    <mergeCell ref="D54:AN55"/>
    <mergeCell ref="AV64:AX64"/>
    <mergeCell ref="AY64:BA64"/>
    <mergeCell ref="BB64:BD64"/>
    <mergeCell ref="D59:AN59"/>
    <mergeCell ref="AO59:BL59"/>
    <mergeCell ref="BB57:BD57"/>
    <mergeCell ref="BE57:BG57"/>
    <mergeCell ref="BH57:BJ57"/>
    <mergeCell ref="BH58:BJ58"/>
    <mergeCell ref="AO53:BB53"/>
    <mergeCell ref="BC53:BD53"/>
    <mergeCell ref="BE53:BI53"/>
    <mergeCell ref="BJ53:BL53"/>
    <mergeCell ref="BB58:BD58"/>
    <mergeCell ref="AS1:AW1"/>
    <mergeCell ref="AS34:AW34"/>
    <mergeCell ref="B34:AR34"/>
    <mergeCell ref="B26:BL26"/>
    <mergeCell ref="B27:BL27"/>
    <mergeCell ref="B32:BL33"/>
    <mergeCell ref="AX34:AZ34"/>
    <mergeCell ref="B47:AJ47"/>
    <mergeCell ref="B23:BL24"/>
    <mergeCell ref="B25:BL25"/>
    <mergeCell ref="AP46:BL46"/>
    <mergeCell ref="AK46:AO46"/>
    <mergeCell ref="AK47:AO47"/>
    <mergeCell ref="W46:AJ46"/>
    <mergeCell ref="U44:BL44"/>
    <mergeCell ref="B41:C44"/>
    <mergeCell ref="AX45:AZ45"/>
    <mergeCell ref="BA45:BC45"/>
    <mergeCell ref="BD45:BF45"/>
    <mergeCell ref="BG45:BI45"/>
    <mergeCell ref="BJ45:BL45"/>
    <mergeCell ref="D42:T42"/>
    <mergeCell ref="BA34:BC34"/>
    <mergeCell ref="B46:V46"/>
    <mergeCell ref="B20:C20"/>
    <mergeCell ref="V8:AH8"/>
    <mergeCell ref="D18:T18"/>
    <mergeCell ref="D19:T19"/>
    <mergeCell ref="U18:BL18"/>
    <mergeCell ref="AS45:AW45"/>
    <mergeCell ref="B45:AR45"/>
    <mergeCell ref="AK35:AO35"/>
    <mergeCell ref="AP35:BL35"/>
    <mergeCell ref="B36:AJ36"/>
    <mergeCell ref="AK36:AO36"/>
    <mergeCell ref="AD35:AJ35"/>
    <mergeCell ref="B35:AC35"/>
    <mergeCell ref="B39:BL39"/>
    <mergeCell ref="U41:BL41"/>
    <mergeCell ref="B10:BL10"/>
    <mergeCell ref="B30:BL31"/>
    <mergeCell ref="D43:L43"/>
    <mergeCell ref="M43:AH43"/>
    <mergeCell ref="AI43:AQ43"/>
    <mergeCell ref="AR43:BL43"/>
    <mergeCell ref="B28:BL29"/>
    <mergeCell ref="X20:AF20"/>
    <mergeCell ref="AG20:AI20"/>
    <mergeCell ref="V4:AH5"/>
    <mergeCell ref="D20:T20"/>
    <mergeCell ref="U19:BL19"/>
    <mergeCell ref="BA1:BC1"/>
    <mergeCell ref="AX1:AZ1"/>
    <mergeCell ref="BJ1:BL1"/>
    <mergeCell ref="BG1:BI1"/>
    <mergeCell ref="BD1:BF1"/>
    <mergeCell ref="AV4:BL4"/>
    <mergeCell ref="B12:BL12"/>
    <mergeCell ref="B15:BL15"/>
    <mergeCell ref="B18:C18"/>
    <mergeCell ref="B19:C19"/>
    <mergeCell ref="AO4:AP4"/>
    <mergeCell ref="AQ4:AU4"/>
    <mergeCell ref="AI6:BL6"/>
    <mergeCell ref="AI7:BL7"/>
    <mergeCell ref="AI8:BL8"/>
    <mergeCell ref="AI5:BL5"/>
    <mergeCell ref="AI4:AJ4"/>
    <mergeCell ref="AK4:AN4"/>
    <mergeCell ref="V7:AH7"/>
    <mergeCell ref="V6:AH6"/>
    <mergeCell ref="U20:W20"/>
    <mergeCell ref="AT91:BG91"/>
    <mergeCell ref="BH91:BJ91"/>
    <mergeCell ref="BH87:BJ87"/>
    <mergeCell ref="BH88:BJ88"/>
    <mergeCell ref="BH89:BJ89"/>
    <mergeCell ref="B91:AQ91"/>
    <mergeCell ref="AO88:AQ88"/>
    <mergeCell ref="AO87:AQ87"/>
    <mergeCell ref="AO90:AQ90"/>
    <mergeCell ref="BH90:BJ90"/>
    <mergeCell ref="AT88:BG88"/>
    <mergeCell ref="AT89:BG89"/>
    <mergeCell ref="AT90:BG90"/>
    <mergeCell ref="AT87:BG87"/>
    <mergeCell ref="B87:C90"/>
    <mergeCell ref="D87:AN87"/>
    <mergeCell ref="D90:AN90"/>
    <mergeCell ref="AJ20:AR20"/>
    <mergeCell ref="AS20:AU20"/>
    <mergeCell ref="AV20:BL20"/>
    <mergeCell ref="BD34:BF34"/>
    <mergeCell ref="BG34:BI34"/>
    <mergeCell ref="BJ34:BL34"/>
    <mergeCell ref="AO89:AQ89"/>
    <mergeCell ref="D88:AN88"/>
    <mergeCell ref="D89:AN89"/>
    <mergeCell ref="D41:T41"/>
    <mergeCell ref="D44:T44"/>
    <mergeCell ref="D85:AN85"/>
    <mergeCell ref="Q72:BL72"/>
    <mergeCell ref="Q73:BL73"/>
    <mergeCell ref="BE64:BG64"/>
    <mergeCell ref="D51:AN51"/>
    <mergeCell ref="D52:AN52"/>
    <mergeCell ref="AY51:BA51"/>
    <mergeCell ref="BB51:BD51"/>
    <mergeCell ref="BE51:BG51"/>
    <mergeCell ref="BH51:BJ51"/>
    <mergeCell ref="AQ52:AU52"/>
    <mergeCell ref="AV52:AX52"/>
    <mergeCell ref="AY52:BA52"/>
  </mergeCells>
  <phoneticPr fontId="1"/>
  <conditionalFormatting sqref="U20:AF20">
    <cfRule type="expression" dxfId="5" priority="3">
      <formula>OR($AG$20="②",$AS$20="③")</formula>
    </cfRule>
  </conditionalFormatting>
  <conditionalFormatting sqref="AG20:AR20">
    <cfRule type="expression" dxfId="4" priority="1">
      <formula>OR($U$20="①",$AS$20="③")</formula>
    </cfRule>
  </conditionalFormatting>
  <conditionalFormatting sqref="AS20:BL20">
    <cfRule type="expression" dxfId="3" priority="2">
      <formula>OR($U$20="①",$AG$20="②")</formula>
    </cfRule>
  </conditionalFormatting>
  <dataValidations count="4">
    <dataValidation errorStyle="information" allowBlank="1" showInputMessage="1" showErrorMessage="1" sqref="X20:AF20 AJ20:AR20 AV20:BL20" xr:uid="{5EE0F71C-FBAC-472A-AA22-AEA0C3F80908}"/>
    <dataValidation type="list" errorStyle="information" allowBlank="1" showInputMessage="1" showErrorMessage="1" sqref="AS20:AU20" xr:uid="{A17AFF05-AD6D-4BF4-A850-793E3A8503FE}">
      <formula1>"3,③"</formula1>
    </dataValidation>
    <dataValidation type="list" errorStyle="information" allowBlank="1" showInputMessage="1" showErrorMessage="1" sqref="AG20:AI20" xr:uid="{26AAF93B-3BFA-48DF-82E0-4C9E2AF1CC2D}">
      <formula1>"２,②"</formula1>
    </dataValidation>
    <dataValidation type="list" errorStyle="information" allowBlank="1" showInputMessage="1" showErrorMessage="1" sqref="U20:W20" xr:uid="{80C2C913-B631-48E8-AB68-BCDAA7D56C49}">
      <formula1>"１,①"</formula1>
    </dataValidation>
  </dataValidations>
  <pageMargins left="0.70866141732283472" right="0.70866141732283472" top="0.70866141732283472" bottom="0.70866141732283472" header="0.31496062992125984" footer="0.31496062992125984"/>
  <pageSetup paperSize="9" orientation="portrait" r:id="rId1"/>
  <headerFooter>
    <oddFooter>&amp;R&amp;P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33058CB-D3CC-440A-9FCE-245FD63B2A89}">
          <x14:formula1>
            <xm:f>Sheet1!$B$2:$B$4</xm:f>
          </x14:formula1>
          <xm:sqref>U35:AO36 U21:BL33</xm:sqref>
        </x14:dataValidation>
        <x14:dataValidation type="list" allowBlank="1" showInputMessage="1" showErrorMessage="1" xr:uid="{4262160D-4F19-4663-96E6-2D28ABA10ED7}">
          <x14:formula1>
            <xm:f>Sheet1!$C$2:$C$5</xm:f>
          </x14:formula1>
          <xm:sqref>AO54:BL55</xm:sqref>
        </x14:dataValidation>
        <x14:dataValidation type="list" allowBlank="1" showInputMessage="1" showErrorMessage="1" xr:uid="{93BA85FD-72DE-4598-B2DB-7A670D42FF5D}">
          <x14:formula1>
            <xm:f>Sheet1!$E$1:$E$2</xm:f>
          </x14:formula1>
          <xm:sqref>AO53</xm:sqref>
        </x14:dataValidation>
        <x14:dataValidation type="list" errorStyle="information" allowBlank="1" showInputMessage="1" showErrorMessage="1" xr:uid="{CD4954CE-AA42-4324-947E-CE254E8B4D5E}">
          <x14:formula1>
            <xm:f>Sheet1!$K$2:$K$32</xm:f>
          </x14:formula1>
          <xm:sqref>BG1:BI1</xm:sqref>
        </x14:dataValidation>
        <x14:dataValidation type="list" errorStyle="information" allowBlank="1" showInputMessage="1" showErrorMessage="1" xr:uid="{C352D2A5-B673-4695-BD5F-C896698567C0}">
          <x14:formula1>
            <xm:f>Sheet1!$J$2:$J$13</xm:f>
          </x14:formula1>
          <xm:sqref>BA1:BC1</xm:sqref>
        </x14:dataValidation>
        <x14:dataValidation type="list" errorStyle="information" allowBlank="1" showInputMessage="1" showErrorMessage="1" xr:uid="{5AE4BCB7-D3D2-4AB7-8A60-C319229289FE}">
          <x14:formula1>
            <xm:f>Sheet1!$I$2:$I$3</xm:f>
          </x14:formula1>
          <xm:sqref>AS1:AW1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A10E-F0C7-47E4-A046-0F1692747875}">
  <sheetPr>
    <tabColor rgb="FFFFFF00"/>
    <pageSetUpPr fitToPage="1"/>
  </sheetPr>
  <dimension ref="B1:BL151"/>
  <sheetViews>
    <sheetView showZeros="0" topLeftCell="A31" zoomScaleNormal="100" workbookViewId="0">
      <selection activeCell="BR60" sqref="BR60"/>
    </sheetView>
  </sheetViews>
  <sheetFormatPr defaultRowHeight="14.25"/>
  <cols>
    <col min="1" max="1" width="0.375" style="1" customWidth="1"/>
    <col min="2" max="64" width="1.25" style="1" customWidth="1"/>
    <col min="65" max="65" width="0.5" style="1" customWidth="1"/>
    <col min="66" max="16384" width="9" style="1"/>
  </cols>
  <sheetData>
    <row r="1" spans="2:64" ht="18.75" customHeight="1">
      <c r="C1" s="14" t="s">
        <v>111</v>
      </c>
      <c r="AS1" s="173" t="s">
        <v>96</v>
      </c>
      <c r="AT1" s="173"/>
      <c r="AU1" s="173"/>
      <c r="AV1" s="173"/>
      <c r="AW1" s="173"/>
      <c r="AX1" s="78" t="s">
        <v>1</v>
      </c>
      <c r="AY1" s="78"/>
      <c r="AZ1" s="78"/>
      <c r="BA1" s="173">
        <v>6</v>
      </c>
      <c r="BB1" s="173"/>
      <c r="BC1" s="173"/>
      <c r="BD1" s="78" t="s">
        <v>2</v>
      </c>
      <c r="BE1" s="78"/>
      <c r="BF1" s="78"/>
      <c r="BG1" s="173">
        <v>1</v>
      </c>
      <c r="BH1" s="173"/>
      <c r="BI1" s="173"/>
      <c r="BJ1" s="78" t="s">
        <v>0</v>
      </c>
      <c r="BK1" s="78"/>
      <c r="BL1" s="78"/>
    </row>
    <row r="2" spans="2:64">
      <c r="B2" s="1" t="s">
        <v>3</v>
      </c>
    </row>
    <row r="3" spans="2:64" ht="16.5" customHeight="1">
      <c r="V3" s="1" t="s">
        <v>9</v>
      </c>
    </row>
    <row r="4" spans="2:64" ht="18.75" customHeight="1">
      <c r="V4" s="65" t="s">
        <v>4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7"/>
      <c r="AI4" s="94" t="s">
        <v>7</v>
      </c>
      <c r="AJ4" s="95"/>
      <c r="AK4" s="96">
        <v>992</v>
      </c>
      <c r="AL4" s="96"/>
      <c r="AM4" s="96"/>
      <c r="AN4" s="96"/>
      <c r="AO4" s="79" t="s">
        <v>8</v>
      </c>
      <c r="AP4" s="79"/>
      <c r="AQ4" s="96">
        <v>8501</v>
      </c>
      <c r="AR4" s="96"/>
      <c r="AS4" s="96"/>
      <c r="AT4" s="96"/>
      <c r="AU4" s="96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80"/>
    </row>
    <row r="5" spans="2:64" ht="18.75" customHeight="1">
      <c r="V5" s="68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70"/>
      <c r="AI5" s="91" t="s">
        <v>98</v>
      </c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3"/>
    </row>
    <row r="6" spans="2:64" ht="18.75" customHeight="1">
      <c r="V6" s="65" t="s">
        <v>5</v>
      </c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7"/>
      <c r="AI6" s="85" t="s">
        <v>125</v>
      </c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7"/>
    </row>
    <row r="7" spans="2:64" ht="18.75" customHeight="1">
      <c r="V7" s="97" t="s">
        <v>22</v>
      </c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9"/>
      <c r="AI7" s="85" t="s">
        <v>99</v>
      </c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7"/>
    </row>
    <row r="8" spans="2:64" ht="18.75" customHeight="1">
      <c r="V8" s="100" t="s">
        <v>6</v>
      </c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2"/>
      <c r="AI8" s="88" t="s">
        <v>123</v>
      </c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90"/>
    </row>
    <row r="9" spans="2:64" ht="12" customHeight="1"/>
    <row r="10" spans="2:64">
      <c r="B10" s="78" t="s">
        <v>90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2:64" ht="12" customHeight="1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</row>
    <row r="12" spans="2:64">
      <c r="B12" s="81" t="s">
        <v>83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</row>
    <row r="13" spans="2:64" ht="6.75" customHeight="1"/>
    <row r="14" spans="2:64" ht="4.5" customHeight="1"/>
    <row r="15" spans="2:64">
      <c r="B15" s="78" t="s">
        <v>10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</row>
    <row r="16" spans="2:64" ht="6" customHeight="1"/>
    <row r="17" spans="2:64">
      <c r="B17" s="1" t="s">
        <v>11</v>
      </c>
    </row>
    <row r="18" spans="2:64" ht="18.75" customHeight="1">
      <c r="B18" s="82">
        <v>1</v>
      </c>
      <c r="C18" s="83"/>
      <c r="D18" s="103" t="s">
        <v>12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5"/>
      <c r="U18" s="74" t="s">
        <v>98</v>
      </c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6"/>
    </row>
    <row r="19" spans="2:64" ht="18.75" customHeight="1">
      <c r="B19" s="82">
        <v>2</v>
      </c>
      <c r="C19" s="83"/>
      <c r="D19" s="103" t="s">
        <v>13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5"/>
      <c r="U19" s="74" t="s">
        <v>100</v>
      </c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6"/>
    </row>
    <row r="20" spans="2:64" ht="18.75" customHeight="1">
      <c r="B20" s="82">
        <v>3</v>
      </c>
      <c r="C20" s="83"/>
      <c r="D20" s="71" t="s">
        <v>115</v>
      </c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3"/>
      <c r="U20" s="31">
        <v>1</v>
      </c>
      <c r="V20" s="31"/>
      <c r="W20" s="32"/>
      <c r="X20" s="29" t="s">
        <v>14</v>
      </c>
      <c r="Y20" s="29"/>
      <c r="Z20" s="29"/>
      <c r="AA20" s="29"/>
      <c r="AB20" s="29"/>
      <c r="AC20" s="29"/>
      <c r="AD20" s="29"/>
      <c r="AE20" s="29"/>
      <c r="AF20" s="30"/>
      <c r="AG20" s="31" t="s">
        <v>121</v>
      </c>
      <c r="AH20" s="31"/>
      <c r="AI20" s="32"/>
      <c r="AJ20" s="29" t="s">
        <v>15</v>
      </c>
      <c r="AK20" s="29"/>
      <c r="AL20" s="29"/>
      <c r="AM20" s="29"/>
      <c r="AN20" s="29"/>
      <c r="AO20" s="29"/>
      <c r="AP20" s="29"/>
      <c r="AQ20" s="29"/>
      <c r="AR20" s="30"/>
      <c r="AS20" s="31">
        <v>3</v>
      </c>
      <c r="AT20" s="31"/>
      <c r="AU20" s="32"/>
      <c r="AV20" s="33" t="s">
        <v>116</v>
      </c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</row>
    <row r="21" spans="2:64" ht="7.5" customHeight="1"/>
    <row r="22" spans="2:64">
      <c r="B22" s="1" t="s">
        <v>32</v>
      </c>
    </row>
    <row r="23" spans="2:64" ht="16.5" customHeight="1">
      <c r="B23" s="123" t="s">
        <v>27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5"/>
    </row>
    <row r="24" spans="2:64" ht="16.5" customHeight="1">
      <c r="B24" s="113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115"/>
    </row>
    <row r="25" spans="2:64" ht="16.5" customHeight="1">
      <c r="B25" s="113" t="s">
        <v>28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115"/>
    </row>
    <row r="26" spans="2:64" ht="16.5" customHeight="1">
      <c r="B26" s="113" t="s">
        <v>29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115"/>
    </row>
    <row r="27" spans="2:64" ht="16.5" customHeight="1">
      <c r="B27" s="113" t="s">
        <v>30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115"/>
    </row>
    <row r="28" spans="2:64" ht="16.5" customHeight="1">
      <c r="B28" s="113" t="s">
        <v>114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115"/>
    </row>
    <row r="29" spans="2:64" ht="16.5" customHeight="1">
      <c r="B29" s="113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5"/>
    </row>
    <row r="30" spans="2:64" ht="16.5" customHeight="1">
      <c r="B30" s="113" t="s">
        <v>95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5"/>
    </row>
    <row r="31" spans="2:64" ht="16.5" customHeight="1">
      <c r="B31" s="113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5"/>
    </row>
    <row r="32" spans="2:64" ht="16.5" customHeight="1">
      <c r="B32" s="113" t="s">
        <v>118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5"/>
    </row>
    <row r="33" spans="2:64" ht="16.5" customHeight="1">
      <c r="B33" s="120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2"/>
    </row>
    <row r="34" spans="2:64" ht="18.75" customHeight="1">
      <c r="B34" s="10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6" t="s">
        <v>96</v>
      </c>
      <c r="AT34" s="36"/>
      <c r="AU34" s="36"/>
      <c r="AV34" s="36"/>
      <c r="AW34" s="36"/>
      <c r="AX34" s="35" t="s">
        <v>1</v>
      </c>
      <c r="AY34" s="35"/>
      <c r="AZ34" s="35"/>
      <c r="BA34" s="36">
        <v>6</v>
      </c>
      <c r="BB34" s="36"/>
      <c r="BC34" s="36"/>
      <c r="BD34" s="35" t="s">
        <v>2</v>
      </c>
      <c r="BE34" s="35"/>
      <c r="BF34" s="35"/>
      <c r="BG34" s="36">
        <v>1</v>
      </c>
      <c r="BH34" s="36"/>
      <c r="BI34" s="36"/>
      <c r="BJ34" s="35" t="s">
        <v>0</v>
      </c>
      <c r="BK34" s="35"/>
      <c r="BL34" s="37"/>
    </row>
    <row r="35" spans="2:64" ht="18.75" customHeight="1">
      <c r="B35" s="60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 t="s">
        <v>9</v>
      </c>
      <c r="AE35" s="78"/>
      <c r="AF35" s="78"/>
      <c r="AG35" s="78"/>
      <c r="AH35" s="78"/>
      <c r="AI35" s="78"/>
      <c r="AJ35" s="78"/>
      <c r="AK35" s="78" t="s">
        <v>4</v>
      </c>
      <c r="AL35" s="78"/>
      <c r="AM35" s="78"/>
      <c r="AN35" s="78"/>
      <c r="AO35" s="78"/>
      <c r="AP35" s="107" t="s">
        <v>101</v>
      </c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8"/>
    </row>
    <row r="36" spans="2:64" ht="18.75" customHeight="1">
      <c r="B36" s="109" t="s">
        <v>85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1" t="s">
        <v>5</v>
      </c>
      <c r="AL36" s="111"/>
      <c r="AM36" s="111"/>
      <c r="AN36" s="111"/>
      <c r="AO36" s="111"/>
      <c r="AP36" s="168" t="s">
        <v>102</v>
      </c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9"/>
      <c r="BL36" s="160"/>
    </row>
    <row r="37" spans="2:64" ht="8.25" customHeight="1">
      <c r="B37" s="20"/>
      <c r="C37" s="2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X37" s="20"/>
      <c r="AY37" s="20"/>
      <c r="AZ37" s="20"/>
      <c r="BA37" s="20"/>
      <c r="BB37" s="20"/>
      <c r="BC37" s="20"/>
      <c r="BD37" s="20"/>
      <c r="BE37" s="20"/>
      <c r="BF37" s="20"/>
    </row>
    <row r="38" spans="2:64">
      <c r="B38" s="1" t="s">
        <v>33</v>
      </c>
    </row>
    <row r="39" spans="2:64" ht="18.75" customHeight="1">
      <c r="B39" s="39" t="s">
        <v>17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</row>
    <row r="40" spans="2:64" ht="18.75" customHeight="1">
      <c r="B40" s="157" t="s">
        <v>18</v>
      </c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8"/>
    </row>
    <row r="41" spans="2:64" ht="18.75" customHeight="1">
      <c r="B41" s="60"/>
      <c r="C41" s="61"/>
      <c r="D41" s="41" t="s">
        <v>12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112" t="s">
        <v>98</v>
      </c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</row>
    <row r="42" spans="2:64" ht="18.75" customHeight="1">
      <c r="B42" s="60"/>
      <c r="C42" s="61"/>
      <c r="D42" s="129" t="s">
        <v>20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12" t="s">
        <v>103</v>
      </c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</row>
    <row r="43" spans="2:64" ht="18.75" customHeight="1">
      <c r="B43" s="60"/>
      <c r="C43" s="61"/>
      <c r="D43" s="82" t="s">
        <v>21</v>
      </c>
      <c r="E43" s="53"/>
      <c r="F43" s="53"/>
      <c r="G43" s="53"/>
      <c r="H43" s="53"/>
      <c r="I43" s="53"/>
      <c r="J43" s="53"/>
      <c r="K43" s="53"/>
      <c r="L43" s="83"/>
      <c r="M43" s="170" t="s">
        <v>104</v>
      </c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2"/>
      <c r="AI43" s="117" t="s">
        <v>117</v>
      </c>
      <c r="AJ43" s="118"/>
      <c r="AK43" s="118"/>
      <c r="AL43" s="118"/>
      <c r="AM43" s="118"/>
      <c r="AN43" s="118"/>
      <c r="AO43" s="118"/>
      <c r="AP43" s="118"/>
      <c r="AQ43" s="119"/>
      <c r="AR43" s="32" t="s">
        <v>105</v>
      </c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116"/>
    </row>
    <row r="44" spans="2:64" ht="18.75" customHeight="1">
      <c r="B44" s="62"/>
      <c r="C44" s="63"/>
      <c r="D44" s="41" t="s">
        <v>6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169" t="s">
        <v>124</v>
      </c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</row>
    <row r="45" spans="2:64" ht="18.75" customHeight="1">
      <c r="B45" s="106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6" t="s">
        <v>96</v>
      </c>
      <c r="AT45" s="36"/>
      <c r="AU45" s="36"/>
      <c r="AV45" s="36"/>
      <c r="AW45" s="36"/>
      <c r="AX45" s="35" t="s">
        <v>1</v>
      </c>
      <c r="AY45" s="35"/>
      <c r="AZ45" s="35"/>
      <c r="BA45" s="36">
        <v>6</v>
      </c>
      <c r="BB45" s="36"/>
      <c r="BC45" s="36"/>
      <c r="BD45" s="35" t="s">
        <v>2</v>
      </c>
      <c r="BE45" s="35"/>
      <c r="BF45" s="35"/>
      <c r="BG45" s="36">
        <v>1</v>
      </c>
      <c r="BH45" s="36"/>
      <c r="BI45" s="36"/>
      <c r="BJ45" s="35" t="s">
        <v>0</v>
      </c>
      <c r="BK45" s="35"/>
      <c r="BL45" s="37"/>
    </row>
    <row r="46" spans="2:64" ht="18.75" customHeight="1">
      <c r="B46" s="60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 t="s">
        <v>26</v>
      </c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 t="s">
        <v>4</v>
      </c>
      <c r="AL46" s="78"/>
      <c r="AM46" s="78"/>
      <c r="AN46" s="78"/>
      <c r="AO46" s="78"/>
      <c r="AP46" s="107" t="s">
        <v>98</v>
      </c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8"/>
    </row>
    <row r="47" spans="2:64" ht="18.75" customHeight="1">
      <c r="B47" s="109" t="s">
        <v>85</v>
      </c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1" t="s">
        <v>5</v>
      </c>
      <c r="AL47" s="111"/>
      <c r="AM47" s="111"/>
      <c r="AN47" s="111"/>
      <c r="AO47" s="111"/>
      <c r="AP47" s="168" t="s">
        <v>106</v>
      </c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L47" s="160"/>
    </row>
    <row r="48" spans="2:64" ht="2.25" customHeight="1"/>
    <row r="49" spans="2:64">
      <c r="B49" s="1" t="s">
        <v>34</v>
      </c>
    </row>
    <row r="50" spans="2:64" ht="18.75" customHeight="1">
      <c r="B50" s="157" t="s">
        <v>35</v>
      </c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  <c r="AY50" s="152"/>
      <c r="AZ50" s="152"/>
      <c r="BA50" s="152"/>
      <c r="BB50" s="152"/>
      <c r="BC50" s="152"/>
      <c r="BD50" s="152"/>
      <c r="BE50" s="152"/>
      <c r="BF50" s="152"/>
      <c r="BG50" s="152"/>
      <c r="BH50" s="152"/>
      <c r="BI50" s="152"/>
      <c r="BJ50" s="152"/>
      <c r="BK50" s="152"/>
      <c r="BL50" s="158"/>
    </row>
    <row r="51" spans="2:64" ht="17.25" customHeight="1">
      <c r="B51" s="60"/>
      <c r="C51" s="78"/>
      <c r="D51" s="50" t="s">
        <v>36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2"/>
      <c r="AO51" s="3"/>
      <c r="AP51" s="4"/>
      <c r="AQ51" s="49" t="s">
        <v>96</v>
      </c>
      <c r="AR51" s="49"/>
      <c r="AS51" s="49"/>
      <c r="AT51" s="49"/>
      <c r="AU51" s="49"/>
      <c r="AV51" s="53" t="s">
        <v>1</v>
      </c>
      <c r="AW51" s="53"/>
      <c r="AX51" s="53"/>
      <c r="AY51" s="49">
        <v>6</v>
      </c>
      <c r="AZ51" s="49"/>
      <c r="BA51" s="49"/>
      <c r="BB51" s="53" t="s">
        <v>2</v>
      </c>
      <c r="BC51" s="53"/>
      <c r="BD51" s="53"/>
      <c r="BE51" s="49">
        <v>21</v>
      </c>
      <c r="BF51" s="49"/>
      <c r="BG51" s="49"/>
      <c r="BH51" s="53" t="s">
        <v>0</v>
      </c>
      <c r="BI51" s="53"/>
      <c r="BJ51" s="53"/>
      <c r="BK51" s="4"/>
      <c r="BL51" s="6"/>
    </row>
    <row r="52" spans="2:64" ht="17.25" customHeight="1">
      <c r="B52" s="60"/>
      <c r="C52" s="78"/>
      <c r="D52" s="50" t="s">
        <v>37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2"/>
      <c r="AO52" s="3"/>
      <c r="AP52" s="4"/>
      <c r="AQ52" s="49" t="s">
        <v>96</v>
      </c>
      <c r="AR52" s="49"/>
      <c r="AS52" s="49"/>
      <c r="AT52" s="49"/>
      <c r="AU52" s="49"/>
      <c r="AV52" s="53" t="s">
        <v>1</v>
      </c>
      <c r="AW52" s="53"/>
      <c r="AX52" s="53"/>
      <c r="AY52" s="49">
        <v>7</v>
      </c>
      <c r="AZ52" s="49"/>
      <c r="BA52" s="49"/>
      <c r="BB52" s="53" t="s">
        <v>38</v>
      </c>
      <c r="BC52" s="53"/>
      <c r="BD52" s="53"/>
      <c r="BE52" s="49">
        <v>31</v>
      </c>
      <c r="BF52" s="49"/>
      <c r="BG52" s="49"/>
      <c r="BH52" s="53" t="s">
        <v>0</v>
      </c>
      <c r="BI52" s="53"/>
      <c r="BJ52" s="53"/>
      <c r="BK52" s="4"/>
      <c r="BL52" s="6"/>
    </row>
    <row r="53" spans="2:64" ht="17.25" customHeight="1">
      <c r="B53" s="60"/>
      <c r="C53" s="78"/>
      <c r="D53" s="50" t="s">
        <v>108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2"/>
      <c r="AO53" s="32" t="s">
        <v>62</v>
      </c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145" t="s">
        <v>109</v>
      </c>
      <c r="BD53" s="145"/>
      <c r="BE53" s="49"/>
      <c r="BF53" s="49"/>
      <c r="BG53" s="49"/>
      <c r="BH53" s="49"/>
      <c r="BI53" s="49"/>
      <c r="BJ53" s="146" t="s">
        <v>110</v>
      </c>
      <c r="BK53" s="146"/>
      <c r="BL53" s="147"/>
    </row>
    <row r="54" spans="2:64" ht="17.25" customHeight="1">
      <c r="B54" s="60"/>
      <c r="C54" s="78"/>
      <c r="D54" s="139" t="s">
        <v>57</v>
      </c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1"/>
      <c r="AO54" s="136" t="s">
        <v>54</v>
      </c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6" t="s">
        <v>107</v>
      </c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8"/>
    </row>
    <row r="55" spans="2:64" ht="17.25" customHeight="1">
      <c r="B55" s="60"/>
      <c r="C55" s="78"/>
      <c r="D55" s="142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4"/>
      <c r="AO55" s="136" t="s">
        <v>55</v>
      </c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6" t="s">
        <v>56</v>
      </c>
      <c r="BB55" s="137"/>
      <c r="BC55" s="137"/>
      <c r="BD55" s="137"/>
      <c r="BE55" s="137"/>
      <c r="BF55" s="137"/>
      <c r="BG55" s="137"/>
      <c r="BH55" s="137"/>
      <c r="BI55" s="137"/>
      <c r="BJ55" s="137"/>
      <c r="BK55" s="137"/>
      <c r="BL55" s="138"/>
    </row>
    <row r="56" spans="2:64" ht="18.75" customHeight="1">
      <c r="B56" s="157" t="s">
        <v>86</v>
      </c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2"/>
      <c r="BJ56" s="152"/>
      <c r="BK56" s="152"/>
      <c r="BL56" s="158"/>
    </row>
    <row r="57" spans="2:64" ht="17.25" customHeight="1">
      <c r="B57" s="60"/>
      <c r="C57" s="78"/>
      <c r="D57" s="50" t="s">
        <v>36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2"/>
      <c r="AO57" s="3"/>
      <c r="AP57" s="4"/>
      <c r="AQ57" s="49" t="s">
        <v>96</v>
      </c>
      <c r="AR57" s="49"/>
      <c r="AS57" s="49"/>
      <c r="AT57" s="49"/>
      <c r="AU57" s="49"/>
      <c r="AV57" s="53" t="s">
        <v>1</v>
      </c>
      <c r="AW57" s="53"/>
      <c r="AX57" s="53"/>
      <c r="AY57" s="49">
        <v>7</v>
      </c>
      <c r="AZ57" s="49"/>
      <c r="BA57" s="49"/>
      <c r="BB57" s="53" t="s">
        <v>2</v>
      </c>
      <c r="BC57" s="53"/>
      <c r="BD57" s="53"/>
      <c r="BE57" s="49">
        <v>21</v>
      </c>
      <c r="BF57" s="49"/>
      <c r="BG57" s="49"/>
      <c r="BH57" s="53" t="s">
        <v>0</v>
      </c>
      <c r="BI57" s="53"/>
      <c r="BJ57" s="53"/>
      <c r="BK57" s="4"/>
      <c r="BL57" s="6"/>
    </row>
    <row r="58" spans="2:64" ht="17.25" customHeight="1">
      <c r="B58" s="60"/>
      <c r="C58" s="78"/>
      <c r="D58" s="50" t="s">
        <v>37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2"/>
      <c r="AO58" s="3"/>
      <c r="AP58" s="4"/>
      <c r="AQ58" s="49" t="s">
        <v>96</v>
      </c>
      <c r="AR58" s="49"/>
      <c r="AS58" s="49"/>
      <c r="AT58" s="49"/>
      <c r="AU58" s="49"/>
      <c r="AV58" s="53" t="s">
        <v>1</v>
      </c>
      <c r="AW58" s="53"/>
      <c r="AX58" s="53"/>
      <c r="AY58" s="49">
        <v>7</v>
      </c>
      <c r="AZ58" s="49"/>
      <c r="BA58" s="49"/>
      <c r="BB58" s="53" t="s">
        <v>38</v>
      </c>
      <c r="BC58" s="53"/>
      <c r="BD58" s="53"/>
      <c r="BE58" s="49">
        <v>21</v>
      </c>
      <c r="BF58" s="49"/>
      <c r="BG58" s="49"/>
      <c r="BH58" s="53" t="s">
        <v>0</v>
      </c>
      <c r="BI58" s="53"/>
      <c r="BJ58" s="53"/>
      <c r="BK58" s="4"/>
      <c r="BL58" s="6"/>
    </row>
    <row r="59" spans="2:64" ht="17.25" customHeight="1">
      <c r="B59" s="60"/>
      <c r="C59" s="78"/>
      <c r="D59" s="50" t="s">
        <v>91</v>
      </c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2"/>
      <c r="AO59" s="32" t="s">
        <v>112</v>
      </c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116"/>
    </row>
    <row r="60" spans="2:64" ht="17.25" customHeight="1">
      <c r="B60" s="60"/>
      <c r="C60" s="78"/>
      <c r="D60" s="82" t="s">
        <v>92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83"/>
    </row>
    <row r="61" spans="2:64" ht="15.75" customHeight="1">
      <c r="B61" s="60"/>
      <c r="C61" s="78"/>
      <c r="D61" s="130" t="s">
        <v>122</v>
      </c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63"/>
      <c r="AB61" s="163"/>
      <c r="AC61" s="163"/>
      <c r="AD61" s="163"/>
      <c r="AE61" s="163"/>
      <c r="AF61" s="163"/>
      <c r="AG61" s="163"/>
      <c r="AH61" s="163"/>
      <c r="AI61" s="163"/>
      <c r="AJ61" s="163"/>
      <c r="AK61" s="163"/>
      <c r="AL61" s="163"/>
      <c r="AM61" s="163"/>
      <c r="AN61" s="163"/>
      <c r="AO61" s="163"/>
      <c r="AP61" s="163"/>
      <c r="AQ61" s="163"/>
      <c r="AR61" s="163"/>
      <c r="AS61" s="163"/>
      <c r="AT61" s="163"/>
      <c r="AU61" s="163"/>
      <c r="AV61" s="163"/>
      <c r="AW61" s="163"/>
      <c r="AX61" s="163"/>
      <c r="AY61" s="163"/>
      <c r="AZ61" s="163"/>
      <c r="BA61" s="163"/>
      <c r="BB61" s="163"/>
      <c r="BC61" s="163"/>
      <c r="BD61" s="163"/>
      <c r="BE61" s="163"/>
      <c r="BF61" s="163"/>
      <c r="BG61" s="163"/>
      <c r="BH61" s="163"/>
      <c r="BI61" s="163"/>
      <c r="BJ61" s="163"/>
      <c r="BK61" s="163"/>
      <c r="BL61" s="164"/>
    </row>
    <row r="62" spans="2:64" ht="15.75" customHeight="1">
      <c r="B62" s="62"/>
      <c r="C62" s="111"/>
      <c r="D62" s="165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  <c r="BF62" s="166"/>
      <c r="BG62" s="166"/>
      <c r="BH62" s="166"/>
      <c r="BI62" s="166"/>
      <c r="BJ62" s="166"/>
      <c r="BK62" s="166"/>
      <c r="BL62" s="167"/>
    </row>
    <row r="63" spans="2:64" ht="18.75" customHeight="1">
      <c r="B63" s="157" t="s">
        <v>87</v>
      </c>
      <c r="C63" s="152"/>
      <c r="D63" s="152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2"/>
      <c r="BA63" s="152"/>
      <c r="BB63" s="152"/>
      <c r="BC63" s="152"/>
      <c r="BD63" s="152"/>
      <c r="BE63" s="152"/>
      <c r="BF63" s="152"/>
      <c r="BG63" s="152"/>
      <c r="BH63" s="152"/>
      <c r="BI63" s="152"/>
      <c r="BJ63" s="152"/>
      <c r="BK63" s="152"/>
      <c r="BL63" s="158"/>
    </row>
    <row r="64" spans="2:64" ht="17.25" customHeight="1">
      <c r="B64" s="60"/>
      <c r="C64" s="61"/>
      <c r="D64" s="50" t="s">
        <v>36</v>
      </c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2"/>
      <c r="AO64" s="3"/>
      <c r="AP64" s="4"/>
      <c r="AQ64" s="49" t="s">
        <v>96</v>
      </c>
      <c r="AR64" s="49"/>
      <c r="AS64" s="49"/>
      <c r="AT64" s="49"/>
      <c r="AU64" s="49"/>
      <c r="AV64" s="53" t="s">
        <v>1</v>
      </c>
      <c r="AW64" s="53"/>
      <c r="AX64" s="53"/>
      <c r="AY64" s="49">
        <v>7</v>
      </c>
      <c r="AZ64" s="49"/>
      <c r="BA64" s="49"/>
      <c r="BB64" s="53" t="s">
        <v>2</v>
      </c>
      <c r="BC64" s="53"/>
      <c r="BD64" s="53"/>
      <c r="BE64" s="49">
        <v>16</v>
      </c>
      <c r="BF64" s="49"/>
      <c r="BG64" s="49"/>
      <c r="BH64" s="53" t="s">
        <v>0</v>
      </c>
      <c r="BI64" s="53"/>
      <c r="BJ64" s="53"/>
      <c r="BK64" s="4"/>
      <c r="BL64" s="6"/>
    </row>
    <row r="65" spans="2:64" ht="17.25" customHeight="1">
      <c r="B65" s="60"/>
      <c r="C65" s="61"/>
      <c r="D65" s="50" t="s">
        <v>37</v>
      </c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2"/>
      <c r="AO65" s="3"/>
      <c r="AP65" s="4"/>
      <c r="AQ65" s="49" t="s">
        <v>96</v>
      </c>
      <c r="AR65" s="49"/>
      <c r="AS65" s="49"/>
      <c r="AT65" s="49"/>
      <c r="AU65" s="49"/>
      <c r="AV65" s="53" t="s">
        <v>1</v>
      </c>
      <c r="AW65" s="53"/>
      <c r="AX65" s="53"/>
      <c r="AY65" s="49">
        <v>7</v>
      </c>
      <c r="AZ65" s="49"/>
      <c r="BA65" s="49"/>
      <c r="BB65" s="53" t="s">
        <v>38</v>
      </c>
      <c r="BC65" s="53"/>
      <c r="BD65" s="53"/>
      <c r="BE65" s="49">
        <v>21</v>
      </c>
      <c r="BF65" s="49"/>
      <c r="BG65" s="49"/>
      <c r="BH65" s="53" t="s">
        <v>0</v>
      </c>
      <c r="BI65" s="53"/>
      <c r="BJ65" s="53"/>
      <c r="BK65" s="4"/>
      <c r="BL65" s="6"/>
    </row>
    <row r="66" spans="2:64" ht="17.25" customHeight="1">
      <c r="B66" s="60"/>
      <c r="C66" s="61"/>
      <c r="D66" s="50" t="s">
        <v>126</v>
      </c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2"/>
      <c r="AO66" s="32" t="s">
        <v>113</v>
      </c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116"/>
    </row>
    <row r="67" spans="2:64" ht="17.25" customHeight="1">
      <c r="B67" s="60"/>
      <c r="C67" s="61"/>
      <c r="D67" s="82" t="s">
        <v>92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83"/>
    </row>
    <row r="68" spans="2:64" ht="15.75" customHeight="1">
      <c r="B68" s="60"/>
      <c r="C68" s="61"/>
      <c r="D68" s="130" t="s">
        <v>122</v>
      </c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3"/>
      <c r="AF68" s="163"/>
      <c r="AG68" s="163"/>
      <c r="AH68" s="163"/>
      <c r="AI68" s="163"/>
      <c r="AJ68" s="163"/>
      <c r="AK68" s="163"/>
      <c r="AL68" s="163"/>
      <c r="AM68" s="163"/>
      <c r="AN68" s="163"/>
      <c r="AO68" s="163"/>
      <c r="AP68" s="163"/>
      <c r="AQ68" s="163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3"/>
      <c r="BC68" s="163"/>
      <c r="BD68" s="163"/>
      <c r="BE68" s="163"/>
      <c r="BF68" s="163"/>
      <c r="BG68" s="163"/>
      <c r="BH68" s="163"/>
      <c r="BI68" s="163"/>
      <c r="BJ68" s="163"/>
      <c r="BK68" s="163"/>
      <c r="BL68" s="164"/>
    </row>
    <row r="69" spans="2:64" ht="15.75" customHeight="1">
      <c r="B69" s="62"/>
      <c r="C69" s="63"/>
      <c r="D69" s="165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7"/>
    </row>
    <row r="70" spans="2:64" ht="7.5" customHeight="1"/>
    <row r="71" spans="2:64">
      <c r="B71" s="1" t="s">
        <v>64</v>
      </c>
    </row>
    <row r="72" spans="2:64" ht="15.75" customHeight="1">
      <c r="B72" s="157" t="s">
        <v>35</v>
      </c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45" t="s">
        <v>60</v>
      </c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6"/>
    </row>
    <row r="73" spans="2:64" ht="15.75" customHeight="1">
      <c r="B73" s="161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47" t="s">
        <v>61</v>
      </c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8"/>
    </row>
    <row r="74" spans="2:64" ht="17.25" customHeight="1">
      <c r="B74" s="60"/>
      <c r="C74" s="61"/>
      <c r="D74" s="39" t="s">
        <v>84</v>
      </c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82" t="s">
        <v>42</v>
      </c>
      <c r="AP74" s="53"/>
      <c r="AQ74" s="83"/>
      <c r="AR74" s="9"/>
      <c r="AS74" s="9"/>
      <c r="AT74" s="58">
        <v>2500000</v>
      </c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3" t="s">
        <v>52</v>
      </c>
      <c r="BI74" s="53"/>
      <c r="BJ74" s="53"/>
      <c r="BK74" s="7"/>
      <c r="BL74" s="8"/>
    </row>
    <row r="75" spans="2:64" ht="17.25" customHeight="1">
      <c r="B75" s="60"/>
      <c r="C75" s="61"/>
      <c r="D75" s="39" t="s">
        <v>40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82" t="s">
        <v>43</v>
      </c>
      <c r="AP75" s="53"/>
      <c r="AQ75" s="83"/>
      <c r="AR75" s="9"/>
      <c r="AS75" s="9"/>
      <c r="AT75" s="58">
        <v>2500000</v>
      </c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3" t="s">
        <v>52</v>
      </c>
      <c r="BI75" s="53"/>
      <c r="BJ75" s="53"/>
      <c r="BK75" s="7"/>
      <c r="BL75" s="8"/>
    </row>
    <row r="76" spans="2:64" ht="17.25" customHeight="1">
      <c r="B76" s="60"/>
      <c r="C76" s="61"/>
      <c r="D76" s="39" t="s">
        <v>41</v>
      </c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82" t="s">
        <v>44</v>
      </c>
      <c r="AP76" s="53"/>
      <c r="AQ76" s="83"/>
      <c r="AR76" s="9"/>
      <c r="AS76" s="9"/>
      <c r="AT76" s="58">
        <v>75000</v>
      </c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3" t="s">
        <v>52</v>
      </c>
      <c r="BI76" s="53"/>
      <c r="BJ76" s="53"/>
      <c r="BK76" s="7"/>
      <c r="BL76" s="8"/>
    </row>
    <row r="77" spans="2:64" ht="17.25" customHeight="1">
      <c r="B77" s="60"/>
      <c r="C77" s="61"/>
      <c r="D77" s="39" t="s">
        <v>66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82" t="s">
        <v>45</v>
      </c>
      <c r="AP77" s="53"/>
      <c r="AQ77" s="83"/>
      <c r="AR77" s="9"/>
      <c r="AS77" s="9"/>
      <c r="AT77" s="151">
        <f>AT75-AT76</f>
        <v>2425000</v>
      </c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53" t="s">
        <v>52</v>
      </c>
      <c r="BI77" s="53"/>
      <c r="BJ77" s="53"/>
      <c r="BK77" s="7"/>
      <c r="BL77" s="8"/>
    </row>
    <row r="78" spans="2:64" ht="17.25" customHeight="1">
      <c r="B78" s="60"/>
      <c r="C78" s="61"/>
      <c r="D78" s="39" t="s">
        <v>67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82" t="s">
        <v>46</v>
      </c>
      <c r="AP78" s="53"/>
      <c r="AQ78" s="83"/>
      <c r="AR78" s="9"/>
      <c r="AS78" s="9"/>
      <c r="AT78" s="151">
        <f>ROUNDDOWN(AT76*2/3,0)</f>
        <v>50000</v>
      </c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53" t="s">
        <v>52</v>
      </c>
      <c r="BI78" s="53"/>
      <c r="BJ78" s="53"/>
      <c r="BK78" s="7"/>
      <c r="BL78" s="8"/>
    </row>
    <row r="79" spans="2:64" ht="17.25" customHeight="1" thickBot="1">
      <c r="B79" s="60"/>
      <c r="C79" s="61"/>
      <c r="D79" s="40" t="s">
        <v>68</v>
      </c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82" t="s">
        <v>47</v>
      </c>
      <c r="AP79" s="53"/>
      <c r="AQ79" s="83"/>
      <c r="AR79" s="15"/>
      <c r="AS79" s="15"/>
      <c r="AT79" s="59">
        <f>ROUNDDOWN(AT77*2/3,0)</f>
        <v>1616666</v>
      </c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35" t="s">
        <v>52</v>
      </c>
      <c r="BI79" s="35"/>
      <c r="BJ79" s="35"/>
      <c r="BK79" s="7"/>
      <c r="BL79" s="8"/>
    </row>
    <row r="80" spans="2:64" ht="17.25" customHeight="1" thickBot="1">
      <c r="B80" s="62"/>
      <c r="C80" s="63"/>
      <c r="D80" s="64" t="s">
        <v>65</v>
      </c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57" t="s">
        <v>48</v>
      </c>
      <c r="AP80" s="156"/>
      <c r="AQ80" s="156"/>
      <c r="AR80" s="16"/>
      <c r="AS80" s="17"/>
      <c r="AT80" s="54" cm="1">
        <f t="array" ref="AT80">_xlfn.IFS(AO53="戸建住宅",Sheet1!H14,AO53="集合住宅",Sheet1!G16,AO53="",0)</f>
        <v>1200000</v>
      </c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5" t="s">
        <v>52</v>
      </c>
      <c r="BI80" s="55"/>
      <c r="BJ80" s="55"/>
      <c r="BK80" s="19"/>
      <c r="BL80" s="18"/>
    </row>
    <row r="81" spans="2:64" ht="29.25" customHeight="1">
      <c r="B81" s="123" t="s">
        <v>88</v>
      </c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3" t="s">
        <v>93</v>
      </c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4"/>
      <c r="AS81" s="154"/>
      <c r="AT81" s="154"/>
      <c r="AU81" s="154"/>
      <c r="AV81" s="154"/>
      <c r="AW81" s="154"/>
      <c r="AX81" s="154"/>
      <c r="AY81" s="154"/>
      <c r="AZ81" s="154"/>
      <c r="BA81" s="154"/>
      <c r="BB81" s="154"/>
      <c r="BC81" s="154"/>
      <c r="BD81" s="154"/>
      <c r="BE81" s="154"/>
      <c r="BF81" s="154"/>
      <c r="BG81" s="154"/>
      <c r="BH81" s="154"/>
      <c r="BI81" s="154"/>
      <c r="BJ81" s="154"/>
      <c r="BK81" s="154"/>
      <c r="BL81" s="155"/>
    </row>
    <row r="82" spans="2:64" ht="17.25" customHeight="1">
      <c r="B82" s="60"/>
      <c r="C82" s="78"/>
      <c r="D82" s="39" t="s">
        <v>84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8" t="s">
        <v>49</v>
      </c>
      <c r="AP82" s="38"/>
      <c r="AQ82" s="38"/>
      <c r="AR82" s="9"/>
      <c r="AS82" s="9"/>
      <c r="AT82" s="58">
        <v>350000</v>
      </c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3" t="s">
        <v>52</v>
      </c>
      <c r="BI82" s="53"/>
      <c r="BJ82" s="53"/>
      <c r="BK82" s="7"/>
      <c r="BL82" s="8"/>
    </row>
    <row r="83" spans="2:64" ht="17.25" customHeight="1">
      <c r="B83" s="60"/>
      <c r="C83" s="78"/>
      <c r="D83" s="39" t="s">
        <v>79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8" t="s">
        <v>50</v>
      </c>
      <c r="AP83" s="38"/>
      <c r="AQ83" s="38"/>
      <c r="AR83" s="9"/>
      <c r="AS83" s="9"/>
      <c r="AT83" s="58">
        <v>350000</v>
      </c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3" t="s">
        <v>52</v>
      </c>
      <c r="BI83" s="53"/>
      <c r="BJ83" s="53"/>
      <c r="BK83" s="7"/>
      <c r="BL83" s="8"/>
    </row>
    <row r="84" spans="2:64" ht="17.25" customHeight="1" thickBot="1">
      <c r="B84" s="60"/>
      <c r="C84" s="78"/>
      <c r="D84" s="148" t="s">
        <v>80</v>
      </c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50"/>
      <c r="AO84" s="38" t="s">
        <v>51</v>
      </c>
      <c r="AP84" s="38"/>
      <c r="AQ84" s="38"/>
      <c r="AR84" s="15"/>
      <c r="AS84" s="15"/>
      <c r="AT84" s="59">
        <f>ROUNDDOWN(AT83*2/3,0)</f>
        <v>233333</v>
      </c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35" t="s">
        <v>52</v>
      </c>
      <c r="BI84" s="35"/>
      <c r="BJ84" s="35"/>
      <c r="BK84" s="7"/>
      <c r="BL84" s="8"/>
    </row>
    <row r="85" spans="2:64" ht="17.25" customHeight="1" thickBot="1">
      <c r="B85" s="62"/>
      <c r="C85" s="111"/>
      <c r="D85" s="42" t="s">
        <v>65</v>
      </c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4"/>
      <c r="AO85" s="56" t="s">
        <v>69</v>
      </c>
      <c r="AP85" s="56"/>
      <c r="AQ85" s="57"/>
      <c r="AR85" s="16"/>
      <c r="AS85" s="17"/>
      <c r="AT85" s="54">
        <f>IF(AT84&gt;130000,130000,ROUNDDOWN(AT84,-3))</f>
        <v>130000</v>
      </c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5" t="s">
        <v>52</v>
      </c>
      <c r="BI85" s="55"/>
      <c r="BJ85" s="55"/>
      <c r="BK85" s="19"/>
      <c r="BL85" s="18"/>
    </row>
    <row r="86" spans="2:64" ht="29.25" customHeight="1">
      <c r="B86" s="123" t="s">
        <v>89</v>
      </c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3" t="s">
        <v>94</v>
      </c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4"/>
      <c r="AS86" s="154"/>
      <c r="AT86" s="154"/>
      <c r="AU86" s="154"/>
      <c r="AV86" s="154"/>
      <c r="AW86" s="154"/>
      <c r="AX86" s="154"/>
      <c r="AY86" s="154"/>
      <c r="AZ86" s="154"/>
      <c r="BA86" s="154"/>
      <c r="BB86" s="154"/>
      <c r="BC86" s="154"/>
      <c r="BD86" s="154"/>
      <c r="BE86" s="154"/>
      <c r="BF86" s="154"/>
      <c r="BG86" s="154"/>
      <c r="BH86" s="154"/>
      <c r="BI86" s="154"/>
      <c r="BJ86" s="154"/>
      <c r="BK86" s="154"/>
      <c r="BL86" s="155"/>
    </row>
    <row r="87" spans="2:64" ht="17.25" customHeight="1">
      <c r="B87" s="60"/>
      <c r="C87" s="61"/>
      <c r="D87" s="39" t="s">
        <v>84</v>
      </c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8" t="s">
        <v>70</v>
      </c>
      <c r="AP87" s="38"/>
      <c r="AQ87" s="38"/>
      <c r="AR87" s="9"/>
      <c r="AS87" s="9"/>
      <c r="AT87" s="58">
        <v>900000</v>
      </c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3" t="s">
        <v>52</v>
      </c>
      <c r="BI87" s="53"/>
      <c r="BJ87" s="53"/>
      <c r="BK87" s="7"/>
      <c r="BL87" s="8"/>
    </row>
    <row r="88" spans="2:64" ht="17.25" customHeight="1">
      <c r="B88" s="60"/>
      <c r="C88" s="61"/>
      <c r="D88" s="39" t="s">
        <v>81</v>
      </c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8" t="s">
        <v>71</v>
      </c>
      <c r="AP88" s="38"/>
      <c r="AQ88" s="38"/>
      <c r="AR88" s="9"/>
      <c r="AS88" s="9"/>
      <c r="AT88" s="58">
        <v>900000</v>
      </c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3" t="s">
        <v>52</v>
      </c>
      <c r="BI88" s="53"/>
      <c r="BJ88" s="53"/>
      <c r="BK88" s="7"/>
      <c r="BL88" s="8"/>
    </row>
    <row r="89" spans="2:64" ht="17.25" customHeight="1" thickBot="1">
      <c r="B89" s="60"/>
      <c r="C89" s="61"/>
      <c r="D89" s="40" t="s">
        <v>82</v>
      </c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38" t="s">
        <v>72</v>
      </c>
      <c r="AP89" s="38"/>
      <c r="AQ89" s="38"/>
      <c r="AR89" s="15"/>
      <c r="AS89" s="15"/>
      <c r="AT89" s="59">
        <f>ROUNDDOWN(AT88*2/3,0)</f>
        <v>600000</v>
      </c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35" t="s">
        <v>52</v>
      </c>
      <c r="BI89" s="35"/>
      <c r="BJ89" s="35"/>
      <c r="BK89" s="7"/>
      <c r="BL89" s="8"/>
    </row>
    <row r="90" spans="2:64" ht="17.25" customHeight="1" thickBot="1">
      <c r="B90" s="62"/>
      <c r="C90" s="63"/>
      <c r="D90" s="64" t="s">
        <v>65</v>
      </c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56" t="s">
        <v>73</v>
      </c>
      <c r="AP90" s="56"/>
      <c r="AQ90" s="57"/>
      <c r="AR90" s="16"/>
      <c r="AS90" s="17"/>
      <c r="AT90" s="54">
        <f>IF(AT89&gt;330000,330000,ROUNDDOWN(AT89,-3))</f>
        <v>330000</v>
      </c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5" t="s">
        <v>52</v>
      </c>
      <c r="BI90" s="55"/>
      <c r="BJ90" s="55"/>
      <c r="BK90" s="19"/>
      <c r="BL90" s="18"/>
    </row>
    <row r="91" spans="2:64" ht="18" customHeight="1" thickBot="1">
      <c r="B91" s="56" t="s">
        <v>74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7"/>
      <c r="AR91" s="16"/>
      <c r="AS91" s="17"/>
      <c r="AT91" s="54">
        <f>AT80+AT85+AT90</f>
        <v>1660000</v>
      </c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5" t="s">
        <v>52</v>
      </c>
      <c r="BI91" s="55"/>
      <c r="BJ91" s="55"/>
      <c r="BK91" s="19"/>
      <c r="BL91" s="18"/>
    </row>
    <row r="92" spans="2:64" ht="2.25" customHeight="1"/>
    <row r="93" spans="2:64" ht="18.75" customHeight="1"/>
    <row r="94" spans="2:64" ht="18.75" customHeight="1"/>
    <row r="95" spans="2:64" ht="18.75" customHeight="1"/>
    <row r="96" spans="2:64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</sheetData>
  <sheetProtection algorithmName="SHA-512" hashValue="mJnoHPB6OxNFEX0Lo5f/0wbvGapGV1BF8orBj91GuxLjbInmIhn9B5Q0TDsb46E2JVmrXD3ImvY6d3qCF6j7OA==" saltValue="k3kRU+cdAP8hvxWSDWpvsA==" spinCount="100000" sheet="1" objects="1" scenarios="1"/>
  <mergeCells count="223">
    <mergeCell ref="V4:AH5"/>
    <mergeCell ref="AI4:AJ4"/>
    <mergeCell ref="AK4:AN4"/>
    <mergeCell ref="AO4:AP4"/>
    <mergeCell ref="AQ4:AU4"/>
    <mergeCell ref="AV4:BL4"/>
    <mergeCell ref="AI5:BL5"/>
    <mergeCell ref="AS1:AW1"/>
    <mergeCell ref="AX1:AZ1"/>
    <mergeCell ref="BA1:BC1"/>
    <mergeCell ref="BD1:BF1"/>
    <mergeCell ref="BG1:BI1"/>
    <mergeCell ref="BJ1:BL1"/>
    <mergeCell ref="B10:BL10"/>
    <mergeCell ref="B12:BL12"/>
    <mergeCell ref="B15:BL15"/>
    <mergeCell ref="B18:C18"/>
    <mergeCell ref="D18:T18"/>
    <mergeCell ref="U18:BL18"/>
    <mergeCell ref="V6:AH6"/>
    <mergeCell ref="AI6:BL6"/>
    <mergeCell ref="V7:AH7"/>
    <mergeCell ref="AI7:BL7"/>
    <mergeCell ref="V8:AH8"/>
    <mergeCell ref="AI8:BL8"/>
    <mergeCell ref="AV20:BL20"/>
    <mergeCell ref="B23:BL24"/>
    <mergeCell ref="B25:BL25"/>
    <mergeCell ref="B26:BL26"/>
    <mergeCell ref="B27:BL27"/>
    <mergeCell ref="B28:BL29"/>
    <mergeCell ref="B19:C19"/>
    <mergeCell ref="D19:T19"/>
    <mergeCell ref="U19:BL19"/>
    <mergeCell ref="B20:C20"/>
    <mergeCell ref="D20:T20"/>
    <mergeCell ref="U20:W20"/>
    <mergeCell ref="X20:AF20"/>
    <mergeCell ref="AG20:AI20"/>
    <mergeCell ref="AJ20:AR20"/>
    <mergeCell ref="AS20:AU20"/>
    <mergeCell ref="B35:AC35"/>
    <mergeCell ref="AD35:AJ35"/>
    <mergeCell ref="AK35:AO35"/>
    <mergeCell ref="AP35:BL35"/>
    <mergeCell ref="B36:AJ36"/>
    <mergeCell ref="AK36:AO36"/>
    <mergeCell ref="AP36:BL36"/>
    <mergeCell ref="B30:BL31"/>
    <mergeCell ref="B32:BL33"/>
    <mergeCell ref="B34:AR34"/>
    <mergeCell ref="AS34:AW34"/>
    <mergeCell ref="AX34:AZ34"/>
    <mergeCell ref="BA34:BC34"/>
    <mergeCell ref="BD34:BF34"/>
    <mergeCell ref="BG34:BI34"/>
    <mergeCell ref="BJ34:BL34"/>
    <mergeCell ref="B39:BL39"/>
    <mergeCell ref="B40:BL40"/>
    <mergeCell ref="B41:C44"/>
    <mergeCell ref="D41:T41"/>
    <mergeCell ref="U41:BL41"/>
    <mergeCell ref="D42:T42"/>
    <mergeCell ref="U42:BL42"/>
    <mergeCell ref="D43:L43"/>
    <mergeCell ref="M43:AH43"/>
    <mergeCell ref="AI43:AQ43"/>
    <mergeCell ref="B46:V46"/>
    <mergeCell ref="W46:AJ46"/>
    <mergeCell ref="AK46:AO46"/>
    <mergeCell ref="AP46:BL46"/>
    <mergeCell ref="B47:AJ47"/>
    <mergeCell ref="AK47:AO47"/>
    <mergeCell ref="AP47:BL47"/>
    <mergeCell ref="AR43:BL43"/>
    <mergeCell ref="D44:T44"/>
    <mergeCell ref="U44:BL44"/>
    <mergeCell ref="B45:AR45"/>
    <mergeCell ref="AS45:AW45"/>
    <mergeCell ref="AX45:AZ45"/>
    <mergeCell ref="BA45:BC45"/>
    <mergeCell ref="BD45:BF45"/>
    <mergeCell ref="BG45:BI45"/>
    <mergeCell ref="BJ45:BL45"/>
    <mergeCell ref="AQ52:AU52"/>
    <mergeCell ref="AV52:AX52"/>
    <mergeCell ref="AY52:BA52"/>
    <mergeCell ref="BB52:BD52"/>
    <mergeCell ref="BE52:BG52"/>
    <mergeCell ref="BH52:BJ52"/>
    <mergeCell ref="B50:BL50"/>
    <mergeCell ref="B51:C55"/>
    <mergeCell ref="D51:AN51"/>
    <mergeCell ref="AQ51:AU51"/>
    <mergeCell ref="AV51:AX51"/>
    <mergeCell ref="AY51:BA51"/>
    <mergeCell ref="BB51:BD51"/>
    <mergeCell ref="BE51:BG51"/>
    <mergeCell ref="BH51:BJ51"/>
    <mergeCell ref="D52:AN52"/>
    <mergeCell ref="D53:AN53"/>
    <mergeCell ref="AO53:BB53"/>
    <mergeCell ref="BC53:BD53"/>
    <mergeCell ref="BE53:BI53"/>
    <mergeCell ref="BJ53:BL53"/>
    <mergeCell ref="D54:AN55"/>
    <mergeCell ref="AO54:AZ54"/>
    <mergeCell ref="BA54:BL54"/>
    <mergeCell ref="AO55:AZ55"/>
    <mergeCell ref="BA55:BL55"/>
    <mergeCell ref="AQ58:AU58"/>
    <mergeCell ref="AV58:AX58"/>
    <mergeCell ref="AY58:BA58"/>
    <mergeCell ref="BB58:BD58"/>
    <mergeCell ref="BE58:BG58"/>
    <mergeCell ref="BH58:BJ58"/>
    <mergeCell ref="B56:BL56"/>
    <mergeCell ref="B57:C62"/>
    <mergeCell ref="D57:AN57"/>
    <mergeCell ref="AQ57:AU57"/>
    <mergeCell ref="AV57:AX57"/>
    <mergeCell ref="AY57:BA57"/>
    <mergeCell ref="BB57:BD57"/>
    <mergeCell ref="BE57:BG57"/>
    <mergeCell ref="BH57:BJ57"/>
    <mergeCell ref="D58:AN58"/>
    <mergeCell ref="D59:AN59"/>
    <mergeCell ref="AO59:BL59"/>
    <mergeCell ref="D60:BL60"/>
    <mergeCell ref="D61:BL62"/>
    <mergeCell ref="B63:BL63"/>
    <mergeCell ref="B64:C69"/>
    <mergeCell ref="D64:AN64"/>
    <mergeCell ref="AQ64:AU64"/>
    <mergeCell ref="AV64:AX64"/>
    <mergeCell ref="AY64:BA64"/>
    <mergeCell ref="D66:AN66"/>
    <mergeCell ref="AO66:BL66"/>
    <mergeCell ref="D67:BL67"/>
    <mergeCell ref="D68:BL69"/>
    <mergeCell ref="B72:P73"/>
    <mergeCell ref="Q72:BL72"/>
    <mergeCell ref="Q73:BL73"/>
    <mergeCell ref="BB64:BD64"/>
    <mergeCell ref="BE64:BG64"/>
    <mergeCell ref="BH64:BJ64"/>
    <mergeCell ref="D65:AN65"/>
    <mergeCell ref="AQ65:AU65"/>
    <mergeCell ref="AV65:AX65"/>
    <mergeCell ref="AY65:BA65"/>
    <mergeCell ref="BB65:BD65"/>
    <mergeCell ref="BE65:BG65"/>
    <mergeCell ref="BH65:BJ65"/>
    <mergeCell ref="AO76:AQ76"/>
    <mergeCell ref="AT76:BG76"/>
    <mergeCell ref="BH76:BJ76"/>
    <mergeCell ref="D77:AN77"/>
    <mergeCell ref="AO77:AQ77"/>
    <mergeCell ref="AT77:BG77"/>
    <mergeCell ref="BH77:BJ77"/>
    <mergeCell ref="B74:C80"/>
    <mergeCell ref="D74:AN74"/>
    <mergeCell ref="AO74:AQ74"/>
    <mergeCell ref="AT74:BG74"/>
    <mergeCell ref="BH74:BJ74"/>
    <mergeCell ref="D75:AN75"/>
    <mergeCell ref="AO75:AQ75"/>
    <mergeCell ref="AT75:BG75"/>
    <mergeCell ref="BH75:BJ75"/>
    <mergeCell ref="D76:AN76"/>
    <mergeCell ref="D80:AN80"/>
    <mergeCell ref="AO80:AQ80"/>
    <mergeCell ref="AT80:BG80"/>
    <mergeCell ref="BH80:BJ80"/>
    <mergeCell ref="B81:P81"/>
    <mergeCell ref="Q81:BL81"/>
    <mergeCell ref="D78:AN78"/>
    <mergeCell ref="AO78:AQ78"/>
    <mergeCell ref="AT78:BG78"/>
    <mergeCell ref="BH78:BJ78"/>
    <mergeCell ref="D79:AN79"/>
    <mergeCell ref="AO79:AQ79"/>
    <mergeCell ref="AT79:BG79"/>
    <mergeCell ref="BH79:BJ79"/>
    <mergeCell ref="AO84:AQ84"/>
    <mergeCell ref="AT84:BG84"/>
    <mergeCell ref="BH84:BJ84"/>
    <mergeCell ref="D85:AN85"/>
    <mergeCell ref="AO85:AQ85"/>
    <mergeCell ref="AT85:BG85"/>
    <mergeCell ref="BH85:BJ85"/>
    <mergeCell ref="B82:C85"/>
    <mergeCell ref="D82:AN82"/>
    <mergeCell ref="AO82:AQ82"/>
    <mergeCell ref="AT82:BG82"/>
    <mergeCell ref="BH82:BJ82"/>
    <mergeCell ref="D83:AN83"/>
    <mergeCell ref="AO83:AQ83"/>
    <mergeCell ref="AT83:BG83"/>
    <mergeCell ref="BH83:BJ83"/>
    <mergeCell ref="D84:AN84"/>
    <mergeCell ref="B86:P86"/>
    <mergeCell ref="Q86:BL86"/>
    <mergeCell ref="B87:C90"/>
    <mergeCell ref="D87:AN87"/>
    <mergeCell ref="AO87:AQ87"/>
    <mergeCell ref="AT87:BG87"/>
    <mergeCell ref="BH87:BJ87"/>
    <mergeCell ref="D88:AN88"/>
    <mergeCell ref="AO88:AQ88"/>
    <mergeCell ref="AT88:BG88"/>
    <mergeCell ref="B91:AQ91"/>
    <mergeCell ref="AT91:BG91"/>
    <mergeCell ref="BH91:BJ91"/>
    <mergeCell ref="BH88:BJ88"/>
    <mergeCell ref="D89:AN89"/>
    <mergeCell ref="AO89:AQ89"/>
    <mergeCell ref="AT89:BG89"/>
    <mergeCell ref="BH89:BJ89"/>
    <mergeCell ref="D90:AN90"/>
    <mergeCell ref="AO90:AQ90"/>
    <mergeCell ref="AT90:BG90"/>
    <mergeCell ref="BH90:BJ90"/>
  </mergeCells>
  <phoneticPr fontId="1"/>
  <conditionalFormatting sqref="U20:AF20">
    <cfRule type="expression" dxfId="2" priority="3">
      <formula>OR($AG$20="②",$AS$20="③")</formula>
    </cfRule>
  </conditionalFormatting>
  <conditionalFormatting sqref="AG20:AR20">
    <cfRule type="expression" dxfId="1" priority="1">
      <formula>OR($U$20="①",$AS$20="③")</formula>
    </cfRule>
  </conditionalFormatting>
  <conditionalFormatting sqref="AS20:BL20">
    <cfRule type="expression" dxfId="0" priority="2">
      <formula>OR($U$20="①",$AG$20="②")</formula>
    </cfRule>
  </conditionalFormatting>
  <dataValidations count="5">
    <dataValidation type="list" errorStyle="information" allowBlank="1" showInputMessage="1" showErrorMessage="1" sqref="U20:W20" xr:uid="{C9E484C7-924F-4F49-AC08-25D29770FF25}">
      <formula1>"１,①"</formula1>
    </dataValidation>
    <dataValidation type="list" errorStyle="information" allowBlank="1" showInputMessage="1" showErrorMessage="1" sqref="AG20:AI20" xr:uid="{A685C5B7-6DAC-4B4A-B169-FEFA08D24A3C}">
      <formula1>"２,②"</formula1>
    </dataValidation>
    <dataValidation type="list" errorStyle="information" allowBlank="1" showInputMessage="1" showErrorMessage="1" sqref="AS20:AU20" xr:uid="{A401F2AC-67B6-4F2B-ACA8-11C5C29704AE}">
      <formula1>"3,③"</formula1>
    </dataValidation>
    <dataValidation errorStyle="information" allowBlank="1" showInputMessage="1" showErrorMessage="1" sqref="X20:AF20 AJ20:AR20 AV20:BL20" xr:uid="{67B2820B-993F-41F3-9033-688542A44CB5}"/>
    <dataValidation type="list" allowBlank="1" showInputMessage="1" showErrorMessage="1" sqref="U35:AO36" xr:uid="{4B0BC006-8DB8-42AB-8C89-73B32A9A9A3A}">
      <formula1>$BN$2:$BN$4</formula1>
    </dataValidation>
  </dataValidations>
  <pageMargins left="0.70866141732283472" right="0.70866141732283472" top="0.70866141732283472" bottom="0.70866141732283472" header="0.31496062992125984" footer="0.31496062992125984"/>
  <pageSetup paperSize="9" scale="82" fitToHeight="0" orientation="portrait" cellComments="asDisplayed" r:id="rId1"/>
  <headerFooter>
    <oddFooter>&amp;R&amp;P / &amp;N ページ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6AA4F83-BC4B-4B05-9AC0-312D68712B33}">
          <x14:formula1>
            <xm:f>Sheet1!$E$1:$E$2</xm:f>
          </x14:formula1>
          <xm:sqref>AO53</xm:sqref>
        </x14:dataValidation>
        <x14:dataValidation type="list" allowBlank="1" showInputMessage="1" showErrorMessage="1" xr:uid="{A4428ACE-F27C-42D7-A6CA-1FEBB4F7C52A}">
          <x14:formula1>
            <xm:f>Sheet1!$C$2:$C$5</xm:f>
          </x14:formula1>
          <xm:sqref>AO54:BL55</xm:sqref>
        </x14:dataValidation>
        <x14:dataValidation type="list" allowBlank="1" showInputMessage="1" showErrorMessage="1" xr:uid="{18321AAA-0431-41E6-A19A-4EC6B341533F}">
          <x14:formula1>
            <xm:f>Sheet1!$B$2:$B$4</xm:f>
          </x14:formula1>
          <xm:sqref>U21:BL33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7B79-B5AE-486B-8AC0-9A4425319EBC}">
  <dimension ref="B1:L78"/>
  <sheetViews>
    <sheetView workbookViewId="0">
      <selection activeCell="H14" sqref="H14:H15"/>
    </sheetView>
  </sheetViews>
  <sheetFormatPr defaultRowHeight="18.75"/>
  <cols>
    <col min="2" max="10" width="9" style="1"/>
    <col min="11" max="12" width="9.5" style="1" customWidth="1"/>
  </cols>
  <sheetData>
    <row r="1" spans="2:11">
      <c r="E1" s="1" t="s">
        <v>62</v>
      </c>
    </row>
    <row r="2" spans="2:11">
      <c r="B2" s="1" t="s">
        <v>14</v>
      </c>
      <c r="C2" s="1" t="s">
        <v>53</v>
      </c>
      <c r="D2" s="1" t="s">
        <v>58</v>
      </c>
      <c r="E2" s="1" t="s">
        <v>63</v>
      </c>
      <c r="I2" s="1" t="s">
        <v>96</v>
      </c>
      <c r="J2" s="1">
        <v>1</v>
      </c>
      <c r="K2" s="1">
        <v>1</v>
      </c>
    </row>
    <row r="3" spans="2:11">
      <c r="B3" s="1" t="s">
        <v>15</v>
      </c>
      <c r="C3" s="1" t="s">
        <v>54</v>
      </c>
      <c r="D3" s="1" t="s">
        <v>59</v>
      </c>
      <c r="I3" s="1" t="s">
        <v>97</v>
      </c>
      <c r="J3" s="1">
        <v>2</v>
      </c>
      <c r="K3" s="1">
        <v>2</v>
      </c>
    </row>
    <row r="4" spans="2:11">
      <c r="B4" s="1" t="s">
        <v>16</v>
      </c>
      <c r="C4" s="1" t="s">
        <v>55</v>
      </c>
      <c r="J4" s="1">
        <v>3</v>
      </c>
      <c r="K4" s="1">
        <v>3</v>
      </c>
    </row>
    <row r="5" spans="2:11">
      <c r="C5" s="1" t="s">
        <v>56</v>
      </c>
      <c r="J5" s="1">
        <v>4</v>
      </c>
      <c r="K5" s="1">
        <v>4</v>
      </c>
    </row>
    <row r="6" spans="2:11">
      <c r="J6" s="1">
        <v>5</v>
      </c>
      <c r="K6" s="1">
        <v>5</v>
      </c>
    </row>
    <row r="7" spans="2:11">
      <c r="D7" s="21" t="s">
        <v>119</v>
      </c>
      <c r="E7" s="22" t="s">
        <v>76</v>
      </c>
      <c r="F7" s="23"/>
      <c r="G7" s="23"/>
      <c r="H7" s="24"/>
      <c r="J7" s="1">
        <v>6</v>
      </c>
      <c r="K7" s="1">
        <v>6</v>
      </c>
    </row>
    <row r="8" spans="2:11">
      <c r="D8"/>
      <c r="E8" s="25" t="s">
        <v>78</v>
      </c>
      <c r="F8">
        <f>IF(ROUNDDOWN(交付申請書!AT78,-3)&gt;50000,50000,ROUNDDOWN(交付申請書!AT78,-3))</f>
        <v>0</v>
      </c>
      <c r="G8">
        <f>IF(ROUNDDOWN(交付申請書!AT79,-3)&gt;1200000-F8,1200000-F8,ROUNDDOWN(交付申請書!AT79,-3))</f>
        <v>0</v>
      </c>
      <c r="H8" s="174">
        <f>IF(交付申請書!AT76=0,F9,F8+G8)</f>
        <v>0</v>
      </c>
      <c r="J8" s="1">
        <v>7</v>
      </c>
      <c r="K8" s="1">
        <v>7</v>
      </c>
    </row>
    <row r="9" spans="2:11">
      <c r="D9"/>
      <c r="E9" s="25" t="s">
        <v>77</v>
      </c>
      <c r="F9">
        <f>IF(ROUNDDOWN(交付申請書!AT79,-3)&gt;1200000,1200000,ROUNDDOWN(交付申請書!AT79,-3))</f>
        <v>0</v>
      </c>
      <c r="G9"/>
      <c r="H9" s="174"/>
      <c r="J9" s="1">
        <v>8</v>
      </c>
      <c r="K9" s="1">
        <v>8</v>
      </c>
    </row>
    <row r="10" spans="2:11">
      <c r="D10"/>
      <c r="E10" s="26" t="s">
        <v>75</v>
      </c>
      <c r="F10" s="27"/>
      <c r="G10" s="27">
        <f>IF(交付申請書!AT76&gt;0,IF(ROUNDDOWN(交付申請書!AT78+交付申請書!AT79,-3)&gt;200000,200000,ROUNDDOWN(交付申請書!AT78+交付申請書!AT79,-3)),IF(ROUNDDOWN(交付申請書!AT78+交付申請書!AT79,-3)&gt;150000,150000,ROUNDDOWN(交付申請書!AT78+交付申請書!AT79,-3)))</f>
        <v>0</v>
      </c>
      <c r="H10" s="28"/>
      <c r="J10" s="1">
        <v>9</v>
      </c>
      <c r="K10" s="1">
        <v>9</v>
      </c>
    </row>
    <row r="11" spans="2:11">
      <c r="D11"/>
      <c r="E11"/>
      <c r="F11"/>
      <c r="G11"/>
      <c r="H11"/>
      <c r="J11" s="1">
        <v>10</v>
      </c>
      <c r="K11" s="1">
        <v>10</v>
      </c>
    </row>
    <row r="12" spans="2:11">
      <c r="D12"/>
      <c r="E12"/>
      <c r="F12"/>
      <c r="G12"/>
      <c r="H12"/>
      <c r="J12" s="1">
        <v>11</v>
      </c>
      <c r="K12" s="1">
        <v>11</v>
      </c>
    </row>
    <row r="13" spans="2:11">
      <c r="D13" s="21" t="s">
        <v>120</v>
      </c>
      <c r="E13" s="22" t="s">
        <v>76</v>
      </c>
      <c r="F13" s="23"/>
      <c r="G13" s="23"/>
      <c r="H13" s="24"/>
      <c r="J13" s="1">
        <v>12</v>
      </c>
      <c r="K13" s="1">
        <v>12</v>
      </c>
    </row>
    <row r="14" spans="2:11">
      <c r="D14"/>
      <c r="E14" s="25" t="s">
        <v>78</v>
      </c>
      <c r="F14">
        <f>IF(ROUNDDOWN('交付申請書（記入例）'!AT78,-3)&gt;50000,50000,ROUNDDOWN('交付申請書（記入例）'!AT78,-3))</f>
        <v>50000</v>
      </c>
      <c r="G14">
        <f>IF(ROUNDDOWN('交付申請書（記入例）'!AT79,-3)&gt;1200000-F14,1200000-F14,ROUNDDOWN('交付申請書（記入例）'!AT79,-3))</f>
        <v>1150000</v>
      </c>
      <c r="H14" s="174">
        <f>IF('交付申請書（記入例）'!AT76=0,F15,F14+G14)</f>
        <v>1200000</v>
      </c>
      <c r="K14" s="1">
        <v>13</v>
      </c>
    </row>
    <row r="15" spans="2:11">
      <c r="D15"/>
      <c r="E15" s="25" t="s">
        <v>77</v>
      </c>
      <c r="F15">
        <f>IF(ROUNDDOWN('交付申請書（記入例）'!AT79,-3)&gt;1200000,1200000,ROUNDDOWN('交付申請書（記入例）'!AT79,-3))</f>
        <v>1200000</v>
      </c>
      <c r="G15"/>
      <c r="H15" s="174"/>
      <c r="K15" s="1">
        <v>14</v>
      </c>
    </row>
    <row r="16" spans="2:11">
      <c r="D16"/>
      <c r="E16" s="26" t="s">
        <v>75</v>
      </c>
      <c r="F16" s="27"/>
      <c r="G16" s="27">
        <f>IF('交付申請書（記入例）'!AT76&gt;0,IF(ROUNDDOWN('交付申請書（記入例）'!AT78+'交付申請書（記入例）'!AT79,-3)&gt;200000,200000,ROUNDDOWN('交付申請書（記入例）'!AT78+'交付申請書（記入例）'!AT79,-3)),IF(ROUNDDOWN('交付申請書（記入例）'!AT78+'交付申請書（記入例）'!AT79,-3)&gt;150000,150000,ROUNDDOWN('交付申請書（記入例）'!AT78+'交付申請書（記入例）'!AT79,-3)))</f>
        <v>200000</v>
      </c>
      <c r="H16" s="28"/>
      <c r="K16" s="1">
        <v>15</v>
      </c>
    </row>
    <row r="17" spans="2:11">
      <c r="K17" s="1">
        <v>16</v>
      </c>
    </row>
    <row r="18" spans="2:11">
      <c r="K18" s="1">
        <v>17</v>
      </c>
    </row>
    <row r="19" spans="2:11">
      <c r="K19" s="1">
        <v>18</v>
      </c>
    </row>
    <row r="20" spans="2:11">
      <c r="K20" s="1">
        <v>19</v>
      </c>
    </row>
    <row r="21" spans="2:11">
      <c r="K21" s="1">
        <v>20</v>
      </c>
    </row>
    <row r="22" spans="2:11">
      <c r="K22" s="1">
        <v>21</v>
      </c>
    </row>
    <row r="23" spans="2:11">
      <c r="K23" s="1">
        <v>22</v>
      </c>
    </row>
    <row r="24" spans="2:11">
      <c r="B24" s="2"/>
      <c r="K24" s="1">
        <v>23</v>
      </c>
    </row>
    <row r="25" spans="2:11">
      <c r="K25" s="1">
        <v>24</v>
      </c>
    </row>
    <row r="26" spans="2:11">
      <c r="K26" s="1">
        <v>25</v>
      </c>
    </row>
    <row r="27" spans="2:11">
      <c r="K27" s="1">
        <v>26</v>
      </c>
    </row>
    <row r="28" spans="2:11">
      <c r="K28" s="1">
        <v>27</v>
      </c>
    </row>
    <row r="29" spans="2:11">
      <c r="K29" s="1">
        <v>28</v>
      </c>
    </row>
    <row r="30" spans="2:11">
      <c r="K30" s="1">
        <v>29</v>
      </c>
    </row>
    <row r="31" spans="2:11">
      <c r="K31" s="1">
        <v>30</v>
      </c>
    </row>
    <row r="32" spans="2:11">
      <c r="K32" s="1">
        <v>31</v>
      </c>
    </row>
    <row r="73" spans="3:12">
      <c r="J73" s="11" t="s">
        <v>76</v>
      </c>
    </row>
    <row r="74" spans="3:12">
      <c r="J74" s="10" t="s">
        <v>78</v>
      </c>
      <c r="K74" s="12">
        <f>IF(ROUNDDOWN(交付申請書!AT78,-3)&gt;50000,50000,ROUNDDOWN(交付申請書!AT78,-3))</f>
        <v>0</v>
      </c>
      <c r="L74" s="12">
        <f>IF(ROUNDDOWN(交付申請書!AT79,-3)&gt;1200000-K74,1200000-K74,ROUNDDOWN(交付申請書!AT79,-3))</f>
        <v>0</v>
      </c>
    </row>
    <row r="75" spans="3:12">
      <c r="J75" s="10" t="s">
        <v>77</v>
      </c>
      <c r="K75" s="12">
        <f>IF(ROUNDDOWN(交付申請書!AT79,-3)&gt;1200000,1200000,ROUNDDOWN(交付申請書!AT79,-3))</f>
        <v>0</v>
      </c>
      <c r="L75" s="12"/>
    </row>
    <row r="76" spans="3:12">
      <c r="J76" s="10" t="s">
        <v>75</v>
      </c>
      <c r="K76" s="13"/>
      <c r="L76" s="13">
        <f>IF(交付申請書!AT76&gt;0,IF(ROUNDDOWN(交付申請書!AT78+交付申請書!AT79,-3)&gt;200000,200000,ROUNDDOWN(交付申請書!AT78+交付申請書!AT79,-3)),IF(ROUNDDOWN(交付申請書!AT78+交付申請書!AT79,-3)&gt;150000,150000,ROUNDDOWN(交付申請書!AT78+交付申請書!AT79,-3)))</f>
        <v>0</v>
      </c>
    </row>
    <row r="77" spans="3:12">
      <c r="J77" s="10"/>
    </row>
    <row r="78" spans="3:12">
      <c r="C78" s="1">
        <f>IF(交付申請書!AO53="戸建住宅",交付申請書!#REF!,K76)</f>
        <v>0</v>
      </c>
      <c r="J78" s="10"/>
    </row>
  </sheetData>
  <mergeCells count="2">
    <mergeCell ref="H8:H9"/>
    <mergeCell ref="H14:H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交付申請書</vt:lpstr>
      <vt:lpstr>交付申請書（記入例）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哉</dc:creator>
  <cp:lastModifiedBy>山口 悠子</cp:lastModifiedBy>
  <cp:lastPrinted>2026-04-06T12:06:47Z</cp:lastPrinted>
  <dcterms:created xsi:type="dcterms:W3CDTF">2015-06-05T18:19:34Z</dcterms:created>
  <dcterms:modified xsi:type="dcterms:W3CDTF">2026-04-15T04:59:17Z</dcterms:modified>
</cp:coreProperties>
</file>