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u3476\Desktop\"/>
    </mc:Choice>
  </mc:AlternateContent>
  <xr:revisionPtr revIDLastSave="0" documentId="13_ncr:1_{E3A579B2-6B56-49AE-B3C7-557D26C5F670}" xr6:coauthVersionLast="47" xr6:coauthVersionMax="47" xr10:uidLastSave="{00000000-0000-0000-0000-000000000000}"/>
  <bookViews>
    <workbookView xWindow="10245" yWindow="0" windowWidth="10245" windowHeight="10920" firstSheet="4" activeTab="5" xr2:uid="{E336E81A-3F34-493A-930B-937C49607DAC}"/>
  </bookViews>
  <sheets>
    <sheet name="別紙14付表" sheetId="1" r:id="rId1"/>
    <sheet name="別紙14-3付表" sheetId="4" r:id="rId2"/>
    <sheet name="別紙14-4付表" sheetId="8" r:id="rId3"/>
    <sheet name="別紙14-5付表" sheetId="5" r:id="rId4"/>
    <sheet name="別紙14-6付表" sheetId="6" r:id="rId5"/>
    <sheet name="別紙14-7付表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O11" i="6" s="1"/>
  <c r="O11" i="8"/>
  <c r="N11" i="8"/>
  <c r="P12" i="8" s="1"/>
  <c r="P10" i="8"/>
  <c r="N12" i="8"/>
  <c r="O12" i="8" s="1"/>
  <c r="N10" i="8"/>
  <c r="O10" i="8" s="1"/>
  <c r="O9" i="8"/>
  <c r="N9" i="8"/>
  <c r="N8" i="8"/>
  <c r="O8" i="8" s="1"/>
  <c r="N7" i="8"/>
  <c r="O7" i="8" s="1"/>
  <c r="N6" i="8"/>
  <c r="O6" i="8" s="1"/>
  <c r="N6" i="7"/>
  <c r="O6" i="7"/>
  <c r="N7" i="7"/>
  <c r="O7" i="7"/>
  <c r="P7" i="7" s="1"/>
  <c r="N8" i="7"/>
  <c r="O8" i="7" s="1"/>
  <c r="P8" i="7" s="1"/>
  <c r="N9" i="7"/>
  <c r="O9" i="7"/>
  <c r="N10" i="7"/>
  <c r="O10" i="7" s="1"/>
  <c r="P10" i="7" s="1"/>
  <c r="P8" i="8" l="1"/>
  <c r="P7" i="8"/>
  <c r="C14" i="7"/>
  <c r="C12" i="7"/>
  <c r="C13" i="7"/>
  <c r="N7" i="6"/>
  <c r="O7" i="6" s="1"/>
  <c r="N8" i="6"/>
  <c r="O8" i="6" s="1"/>
  <c r="N9" i="6"/>
  <c r="O9" i="6" s="1"/>
  <c r="N10" i="6"/>
  <c r="O10" i="6" s="1"/>
  <c r="P11" i="6" s="1"/>
  <c r="N12" i="6"/>
  <c r="O12" i="6" s="1"/>
  <c r="N13" i="6"/>
  <c r="O13" i="6" s="1"/>
  <c r="P13" i="6" l="1"/>
  <c r="C16" i="8"/>
  <c r="C15" i="8"/>
  <c r="C14" i="8"/>
  <c r="P10" i="6"/>
  <c r="P9" i="6"/>
  <c r="P8" i="6"/>
  <c r="C16" i="6"/>
  <c r="C17" i="6"/>
  <c r="C15" i="6"/>
  <c r="N6" i="5"/>
  <c r="O6" i="5" s="1"/>
  <c r="N7" i="5"/>
  <c r="O7" i="5" s="1"/>
  <c r="N8" i="5"/>
  <c r="O8" i="5" s="1"/>
  <c r="P8" i="5" s="1"/>
  <c r="N9" i="5"/>
  <c r="O9" i="5" s="1"/>
  <c r="P9" i="5" s="1"/>
  <c r="N10" i="5"/>
  <c r="O10" i="5" s="1"/>
  <c r="P10" i="5" s="1"/>
  <c r="P7" i="5" l="1"/>
  <c r="C14" i="5"/>
  <c r="C12" i="5"/>
  <c r="C13" i="5"/>
  <c r="N6" i="4"/>
  <c r="O6" i="4" s="1"/>
  <c r="N7" i="4"/>
  <c r="O7" i="4" s="1"/>
  <c r="N8" i="4"/>
  <c r="O8" i="4" s="1"/>
  <c r="P8" i="4" s="1"/>
  <c r="N9" i="4"/>
  <c r="O9" i="4" s="1"/>
  <c r="N10" i="4"/>
  <c r="O10" i="4" s="1"/>
  <c r="P7" i="4" l="1"/>
  <c r="P10" i="4"/>
  <c r="C12" i="4"/>
  <c r="C13" i="4"/>
  <c r="C14" i="4"/>
  <c r="N11" i="1" l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N7" i="1"/>
  <c r="O7" i="1" s="1"/>
  <c r="P7" i="1" s="1"/>
  <c r="N6" i="1"/>
  <c r="O6" i="1" s="1"/>
  <c r="C15" i="1" l="1"/>
  <c r="C14" i="1"/>
  <c r="C13" i="1"/>
</calcChain>
</file>

<file path=xl/sharedStrings.xml><?xml version="1.0" encoding="utf-8"?>
<sst xmlns="http://schemas.openxmlformats.org/spreadsheetml/2006/main" count="210" uniqueCount="70">
  <si>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カンサン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</si>
  <si>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</si>
  <si>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</si>
  <si>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</si>
  <si>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</si>
  <si>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</si>
  <si>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</si>
  <si>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</si>
  <si>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</si>
  <si>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</si>
  <si>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</si>
  <si>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</si>
  <si>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合計</t>
    <rPh sb="0" eb="2">
      <t>ゴウケイ</t>
    </rPh>
    <phoneticPr fontId="1"/>
  </si>
  <si>
    <t>月平均</t>
    <rPh sb="0" eb="3">
      <t>ツキヘイキン</t>
    </rPh>
    <phoneticPr fontId="1"/>
  </si>
  <si>
    <t>配置割合</t>
    <rPh sb="0" eb="2">
      <t>ハイチ</t>
    </rPh>
    <rPh sb="2" eb="4">
      <t>ワリアイ</t>
    </rPh>
    <phoneticPr fontId="1"/>
  </si>
  <si>
    <t>介護福祉士等の状況</t>
    <rPh sb="0" eb="2">
      <t>カイゴ</t>
    </rPh>
    <rPh sb="2" eb="5">
      <t>フクシシ</t>
    </rPh>
    <rPh sb="5" eb="6">
      <t>トウ</t>
    </rPh>
    <rPh sb="7" eb="9">
      <t>ジョウキョウ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</si>
  <si>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</si>
  <si>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</si>
  <si>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</si>
  <si>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</si>
  <si>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加算Ⅰ</t>
    <rPh sb="0" eb="2">
      <t>カサン</t>
    </rPh>
    <phoneticPr fontId="1"/>
  </si>
  <si>
    <t>加算Ⅱ</t>
    <rPh sb="0" eb="2">
      <t>カサン</t>
    </rPh>
    <phoneticPr fontId="1"/>
  </si>
  <si>
    <t>加算Ⅲ</t>
    <rPh sb="0" eb="2">
      <t>カサン</t>
    </rPh>
    <phoneticPr fontId="1"/>
  </si>
  <si>
    <t>算定可否</t>
    <rPh sb="0" eb="2">
      <t>サンテイ</t>
    </rPh>
    <rPh sb="2" eb="4">
      <t>カヒ</t>
    </rPh>
    <phoneticPr fontId="1"/>
  </si>
  <si>
    <t>※介護福祉士①60％以上または勤続10年以上の介護福祉士②25％以上</t>
    <rPh sb="1" eb="3">
      <t>カイゴ</t>
    </rPh>
    <rPh sb="3" eb="6">
      <t>フクシシ</t>
    </rPh>
    <rPh sb="10" eb="12">
      <t>イジョウ</t>
    </rPh>
    <rPh sb="15" eb="17">
      <t>キンゾク</t>
    </rPh>
    <rPh sb="19" eb="20">
      <t>ネン</t>
    </rPh>
    <rPh sb="20" eb="22">
      <t>イジョウ</t>
    </rPh>
    <rPh sb="23" eb="25">
      <t>カイゴ</t>
    </rPh>
    <rPh sb="25" eb="28">
      <t>フクシシ</t>
    </rPh>
    <rPh sb="32" eb="34">
      <t>イジョウ</t>
    </rPh>
    <phoneticPr fontId="1"/>
  </si>
  <si>
    <t>※介護福祉士①40％以上または介護福祉士、実務研修修了者、基礎研修修了者③が60％以上</t>
    <rPh sb="1" eb="3">
      <t>カイゴ</t>
    </rPh>
    <rPh sb="3" eb="6">
      <t>フクシシ</t>
    </rPh>
    <rPh sb="10" eb="12">
      <t>イジョウ</t>
    </rPh>
    <rPh sb="15" eb="17">
      <t>カイゴ</t>
    </rPh>
    <rPh sb="17" eb="20">
      <t>フクシシ</t>
    </rPh>
    <rPh sb="21" eb="23">
      <t>ジツム</t>
    </rPh>
    <rPh sb="23" eb="25">
      <t>ケンシュウ</t>
    </rPh>
    <rPh sb="25" eb="28">
      <t>シュウリョウシャ</t>
    </rPh>
    <rPh sb="29" eb="31">
      <t>キソ</t>
    </rPh>
    <rPh sb="31" eb="33">
      <t>ケンシュウ</t>
    </rPh>
    <rPh sb="33" eb="36">
      <t>シュウリョウシャ</t>
    </rPh>
    <rPh sb="41" eb="43">
      <t>イジョウ</t>
    </rPh>
    <phoneticPr fontId="1"/>
  </si>
  <si>
    <t>※介護福祉士①30％以上または介護福祉士、実務研修修了者、基礎研修修了者③が50％以上、</t>
    <rPh sb="1" eb="3">
      <t>カイゴ</t>
    </rPh>
    <rPh sb="3" eb="6">
      <t>フクシシ</t>
    </rPh>
    <rPh sb="10" eb="12">
      <t>イジョウ</t>
    </rPh>
    <rPh sb="15" eb="17">
      <t>カイゴ</t>
    </rPh>
    <rPh sb="17" eb="20">
      <t>フクシシ</t>
    </rPh>
    <rPh sb="21" eb="28">
      <t>ジツムケンシュウシュウリョウシャ</t>
    </rPh>
    <rPh sb="29" eb="31">
      <t>キソ</t>
    </rPh>
    <rPh sb="31" eb="33">
      <t>ケンシュウ</t>
    </rPh>
    <rPh sb="33" eb="36">
      <t>シュウリョウシャ</t>
    </rPh>
    <rPh sb="41" eb="43">
      <t>イジョウ</t>
    </rPh>
    <phoneticPr fontId="1"/>
  </si>
  <si>
    <t>または常勤職員④60％以上または勤続7年以上の者⑤が30％以上</t>
    <phoneticPr fontId="1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</si>
  <si>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1"/>
  </si>
  <si>
    <t>（（介護予防）訪問入浴介護、定期巡回・随時対応型訪問介護看護、夜間対応型訪問介護）</t>
  </si>
  <si>
    <t>※介護福祉士①40％以上または勤続7年以上の介護職員③が30％以上</t>
    <rPh sb="1" eb="3">
      <t>カイゴ</t>
    </rPh>
    <rPh sb="3" eb="6">
      <t>フクシシ</t>
    </rPh>
    <rPh sb="10" eb="12">
      <t>イジョウ</t>
    </rPh>
    <rPh sb="15" eb="17">
      <t>キンゾク</t>
    </rPh>
    <rPh sb="18" eb="21">
      <t>ネンイジョウ</t>
    </rPh>
    <rPh sb="22" eb="24">
      <t>カイゴ</t>
    </rPh>
    <rPh sb="24" eb="26">
      <t>ショクイン</t>
    </rPh>
    <rPh sb="31" eb="33">
      <t>イジョウ</t>
    </rPh>
    <phoneticPr fontId="1"/>
  </si>
  <si>
    <t>※介護福祉士①50％以上</t>
    <rPh sb="1" eb="3">
      <t>カイゴ</t>
    </rPh>
    <rPh sb="3" eb="6">
      <t>フクシシ</t>
    </rPh>
    <rPh sb="10" eb="12">
      <t>イジョウ</t>
    </rPh>
    <phoneticPr fontId="1"/>
  </si>
  <si>
    <t>※のうち勤続年数
7年以上の者の総数</t>
    <rPh sb="4" eb="6">
      <t>キンゾク</t>
    </rPh>
    <rPh sb="6" eb="8">
      <t>ネンスウ</t>
    </rPh>
    <rPh sb="10" eb="11">
      <t>ネン</t>
    </rPh>
    <rPh sb="11" eb="13">
      <t>イジョウ</t>
    </rPh>
    <rPh sb="14" eb="15">
      <t>モノ</t>
    </rPh>
    <rPh sb="16" eb="18">
      <t>ソウスウ</t>
    </rPh>
    <phoneticPr fontId="1"/>
  </si>
  <si>
    <t>別紙14付表（米沢市独自様式）</t>
    <rPh sb="0" eb="2">
      <t>ベッシ</t>
    </rPh>
    <rPh sb="4" eb="6">
      <t>フヒョウ</t>
    </rPh>
    <rPh sb="7" eb="10">
      <t>ヨネザワシ</t>
    </rPh>
    <rPh sb="10" eb="14">
      <t>ドクジヨウシキ</t>
    </rPh>
    <phoneticPr fontId="1"/>
  </si>
  <si>
    <t>別紙14-4付表（米沢市独自様式）</t>
    <rPh sb="0" eb="2">
      <t>ベッシ</t>
    </rPh>
    <rPh sb="6" eb="8">
      <t>フヒョウ</t>
    </rPh>
    <rPh sb="9" eb="12">
      <t>ヨネザワシ</t>
    </rPh>
    <rPh sb="12" eb="16">
      <t>ドクジヨウシキ</t>
    </rPh>
    <phoneticPr fontId="1"/>
  </si>
  <si>
    <t>※介護福祉士①60％以上</t>
    <rPh sb="1" eb="3">
      <t>カイゴ</t>
    </rPh>
    <rPh sb="3" eb="6">
      <t>フクシシ</t>
    </rPh>
    <rPh sb="10" eb="12">
      <t>イジョウ</t>
    </rPh>
    <phoneticPr fontId="1"/>
  </si>
  <si>
    <t>（通所介護、（介護予防）通所リハビリテーション、地域密着型通所介護、（介護予防）認知症対応型通所介護）</t>
    <phoneticPr fontId="1"/>
  </si>
  <si>
    <t>※介護福祉士①40％以上または常勤職員③60％以上または勤続7年以上の介護職員④が30％以上</t>
    <rPh sb="1" eb="3">
      <t>カイゴ</t>
    </rPh>
    <rPh sb="3" eb="6">
      <t>フクシシ</t>
    </rPh>
    <rPh sb="10" eb="12">
      <t>イジョウ</t>
    </rPh>
    <rPh sb="15" eb="17">
      <t>ジョウキン</t>
    </rPh>
    <rPh sb="17" eb="19">
      <t>ショクイン</t>
    </rPh>
    <rPh sb="23" eb="25">
      <t>イジョウ</t>
    </rPh>
    <rPh sb="28" eb="30">
      <t>キンゾク</t>
    </rPh>
    <rPh sb="31" eb="34">
      <t>ネンイジョウ</t>
    </rPh>
    <rPh sb="35" eb="37">
      <t>カイゴ</t>
    </rPh>
    <rPh sb="37" eb="39">
      <t>ショクイン</t>
    </rPh>
    <rPh sb="44" eb="46">
      <t>イジョウ</t>
    </rPh>
    <phoneticPr fontId="1"/>
  </si>
  <si>
    <t>※介護福祉士①70％以上または勤続10年以上の介護福祉士②25％以上</t>
    <rPh sb="1" eb="3">
      <t>カイゴ</t>
    </rPh>
    <rPh sb="3" eb="6">
      <t>フクシシ</t>
    </rPh>
    <rPh sb="10" eb="12">
      <t>イジョウ</t>
    </rPh>
    <rPh sb="15" eb="17">
      <t>キンゾク</t>
    </rPh>
    <rPh sb="19" eb="20">
      <t>ネン</t>
    </rPh>
    <rPh sb="20" eb="22">
      <t>イジョウ</t>
    </rPh>
    <rPh sb="23" eb="25">
      <t>カイゴ</t>
    </rPh>
    <rPh sb="25" eb="28">
      <t>フクシシ</t>
    </rPh>
    <rPh sb="32" eb="34">
      <t>イジョウ</t>
    </rPh>
    <phoneticPr fontId="1"/>
  </si>
  <si>
    <t>サービス提供体制強化加算積算表（（介護予防）小規模多機能型居宅介護、看護小規模多機能型居宅介護）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rPh sb="17" eb="19">
      <t>カイゴ</t>
    </rPh>
    <rPh sb="19" eb="21">
      <t>ヨボウ</t>
    </rPh>
    <rPh sb="22" eb="25">
      <t>ショウキボ</t>
    </rPh>
    <rPh sb="25" eb="29">
      <t>タキノウガタ</t>
    </rPh>
    <rPh sb="29" eb="31">
      <t>キョタク</t>
    </rPh>
    <rPh sb="31" eb="33">
      <t>カイゴ</t>
    </rPh>
    <rPh sb="34" eb="36">
      <t>カンゴ</t>
    </rPh>
    <rPh sb="36" eb="39">
      <t>ショウキボ</t>
    </rPh>
    <rPh sb="39" eb="43">
      <t>タキノウガタ</t>
    </rPh>
    <rPh sb="43" eb="45">
      <t>キョタク</t>
    </rPh>
    <rPh sb="45" eb="47">
      <t>カイゴ</t>
    </rPh>
    <phoneticPr fontId="1"/>
  </si>
  <si>
    <t>別紙14-3付表（米沢市独自様式）</t>
    <rPh sb="0" eb="2">
      <t>ベッシ</t>
    </rPh>
    <rPh sb="6" eb="8">
      <t>フヒョウ</t>
    </rPh>
    <phoneticPr fontId="1"/>
  </si>
  <si>
    <t>別紙14-5付表（米沢市独自様式）</t>
    <rPh sb="0" eb="2">
      <t>ベッシ</t>
    </rPh>
    <rPh sb="6" eb="8">
      <t>フヒョウ</t>
    </rPh>
    <phoneticPr fontId="1"/>
  </si>
  <si>
    <t>（（介護予防）特定施設入居者生活介護、地域密着型特定施設入居者生活介護、（介護予防）認知症対応型共同生活介護）</t>
    <phoneticPr fontId="1"/>
  </si>
  <si>
    <t>別紙14-6付表（米沢市独自様式）</t>
    <rPh sb="0" eb="2">
      <t>ベッシ</t>
    </rPh>
    <rPh sb="6" eb="8">
      <t>フヒョウ</t>
    </rPh>
    <phoneticPr fontId="1"/>
  </si>
  <si>
    <t>サービス提供体制強化加算積算表（通所型サービス）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1"/>
  </si>
  <si>
    <t>別紙14-7付表（米沢市独自様式）</t>
    <rPh sb="0" eb="2">
      <t>ベッシ</t>
    </rPh>
    <rPh sb="6" eb="8">
      <t>フヒョウ</t>
    </rPh>
    <phoneticPr fontId="1"/>
  </si>
  <si>
    <t>（介護予防）短期入所生活介護、（介護予防）短期入所療養介護、介護老人福祉施設、
地域密着型介護老人福祉施設、介護老人保健施設、介護医療院</t>
    <phoneticPr fontId="1"/>
  </si>
  <si>
    <t>※介護福祉士①80％以上または勤続10年以上の介護福祉士②35％以上</t>
    <rPh sb="1" eb="3">
      <t>カイゴ</t>
    </rPh>
    <rPh sb="3" eb="6">
      <t>フクシシ</t>
    </rPh>
    <rPh sb="10" eb="12">
      <t>イジョウ</t>
    </rPh>
    <rPh sb="15" eb="17">
      <t>キンゾク</t>
    </rPh>
    <rPh sb="19" eb="20">
      <t>ネン</t>
    </rPh>
    <rPh sb="20" eb="22">
      <t>イジョウ</t>
    </rPh>
    <rPh sb="23" eb="25">
      <t>カイゴ</t>
    </rPh>
    <rPh sb="25" eb="28">
      <t>フクシシ</t>
    </rPh>
    <rPh sb="32" eb="34">
      <t>イジョウ</t>
    </rPh>
    <phoneticPr fontId="1"/>
  </si>
  <si>
    <t>※介護福祉士①50％以上または常勤職員③が75％以上、</t>
    <rPh sb="1" eb="3">
      <t>カイゴ</t>
    </rPh>
    <rPh sb="3" eb="6">
      <t>フクシシ</t>
    </rPh>
    <rPh sb="10" eb="12">
      <t>イジョウ</t>
    </rPh>
    <rPh sb="15" eb="17">
      <t>ジョウキン</t>
    </rPh>
    <rPh sb="17" eb="19">
      <t>ショクイン</t>
    </rPh>
    <rPh sb="24" eb="26">
      <t>イジョウ</t>
    </rPh>
    <phoneticPr fontId="1"/>
  </si>
  <si>
    <t>①</t>
    <phoneticPr fontId="1"/>
  </si>
  <si>
    <t>または勤続7年以上の者④が30％以上</t>
    <phoneticPr fontId="1"/>
  </si>
  <si>
    <t>介護福祉士の総数
（常勤換算）</t>
    <rPh sb="0" eb="2">
      <t>カイゴ</t>
    </rPh>
    <rPh sb="2" eb="5">
      <t>フクシシ</t>
    </rPh>
    <rPh sb="6" eb="8">
      <t>ソウスウ</t>
    </rPh>
    <rPh sb="10" eb="14">
      <t>ジョウキンカンザン</t>
    </rPh>
    <phoneticPr fontId="1"/>
  </si>
  <si>
    <t>勤続年数10年以上の
介護福祉士の総数
（常勤換算）</t>
    <rPh sb="0" eb="2">
      <t>キンゾク</t>
    </rPh>
    <rPh sb="2" eb="4">
      <t>ネンスウ</t>
    </rPh>
    <rPh sb="6" eb="9">
      <t>ネンイジョウ</t>
    </rPh>
    <rPh sb="11" eb="13">
      <t>カイゴ</t>
    </rPh>
    <rPh sb="13" eb="16">
      <t>フクシシ</t>
    </rPh>
    <rPh sb="17" eb="19">
      <t>ソウスウ</t>
    </rPh>
    <rPh sb="21" eb="25">
      <t>ジョウキンカンザン</t>
    </rPh>
    <phoneticPr fontId="1"/>
  </si>
  <si>
    <t>介護福祉士
実務研修修了者
基礎研修修了者の総数
（常勤換算）</t>
    <rPh sb="0" eb="2">
      <t>カイゴ</t>
    </rPh>
    <rPh sb="2" eb="5">
      <t>フクシシ</t>
    </rPh>
    <rPh sb="6" eb="8">
      <t>ジツム</t>
    </rPh>
    <rPh sb="8" eb="10">
      <t>ケンシュウ</t>
    </rPh>
    <rPh sb="10" eb="13">
      <t>シュウリョウシャ</t>
    </rPh>
    <rPh sb="14" eb="16">
      <t>キソ</t>
    </rPh>
    <rPh sb="16" eb="18">
      <t>ケンシュウ</t>
    </rPh>
    <rPh sb="18" eb="21">
      <t>シュウリョウシャ</t>
    </rPh>
    <rPh sb="22" eb="24">
      <t>ソウスウ</t>
    </rPh>
    <phoneticPr fontId="1"/>
  </si>
  <si>
    <t>介護福祉士の総数
（常勤換算）</t>
    <rPh sb="0" eb="2">
      <t>カイゴ</t>
    </rPh>
    <rPh sb="2" eb="5">
      <t>フクシシ</t>
    </rPh>
    <rPh sb="6" eb="8">
      <t>ソウスウ</t>
    </rPh>
    <phoneticPr fontId="1"/>
  </si>
  <si>
    <t>勤続年数10年以上の
介護福祉士の総数
（常勤換算）</t>
    <rPh sb="0" eb="2">
      <t>キンゾク</t>
    </rPh>
    <rPh sb="2" eb="4">
      <t>ネンスウ</t>
    </rPh>
    <rPh sb="6" eb="9">
      <t>ネンイジョウ</t>
    </rPh>
    <rPh sb="11" eb="13">
      <t>カイゴ</t>
    </rPh>
    <rPh sb="13" eb="16">
      <t>フクシシ</t>
    </rPh>
    <rPh sb="17" eb="19">
      <t>ソウスウ</t>
    </rPh>
    <phoneticPr fontId="1"/>
  </si>
  <si>
    <t>勤続年数7年以上の
職員の総数
（常勤換算）</t>
    <rPh sb="0" eb="2">
      <t>キンゾク</t>
    </rPh>
    <rPh sb="2" eb="4">
      <t>ネンスウ</t>
    </rPh>
    <rPh sb="5" eb="6">
      <t>ネン</t>
    </rPh>
    <rPh sb="6" eb="8">
      <t>イジョウ</t>
    </rPh>
    <rPh sb="10" eb="12">
      <t>ショクイン</t>
    </rPh>
    <rPh sb="13" eb="15">
      <t>ソウスウ</t>
    </rPh>
    <phoneticPr fontId="1"/>
  </si>
  <si>
    <t>常勤の職員の総数
（常勤換算）</t>
    <rPh sb="0" eb="2">
      <t>ジョウキン</t>
    </rPh>
    <rPh sb="3" eb="5">
      <t>ショクイン</t>
    </rPh>
    <rPh sb="6" eb="8">
      <t>ソウスウ</t>
    </rPh>
    <phoneticPr fontId="1"/>
  </si>
  <si>
    <t>介護を直接提供する
職員の総数※
（常勤換算）</t>
    <rPh sb="0" eb="2">
      <t>カイゴ</t>
    </rPh>
    <rPh sb="3" eb="5">
      <t>チョクセツ</t>
    </rPh>
    <rPh sb="5" eb="7">
      <t>テイキョウ</t>
    </rPh>
    <rPh sb="10" eb="12">
      <t>ショクイン</t>
    </rPh>
    <rPh sb="13" eb="15">
      <t>ソウスウ</t>
    </rPh>
    <phoneticPr fontId="1"/>
  </si>
  <si>
    <t>看護・介護職員の総数
（常勤換算）</t>
    <rPh sb="0" eb="2">
      <t>カンゴ</t>
    </rPh>
    <rPh sb="3" eb="5">
      <t>カイゴ</t>
    </rPh>
    <rPh sb="5" eb="7">
      <t>ショクイン</t>
    </rPh>
    <rPh sb="8" eb="10">
      <t>ソウスウ</t>
    </rPh>
    <phoneticPr fontId="1"/>
  </si>
  <si>
    <t>※のうち勤続年数7年以上の職員の総数
（常勤換算）</t>
    <rPh sb="4" eb="6">
      <t>キンゾク</t>
    </rPh>
    <rPh sb="6" eb="8">
      <t>ネンスウ</t>
    </rPh>
    <rPh sb="9" eb="10">
      <t>ネン</t>
    </rPh>
    <rPh sb="10" eb="12">
      <t>イジョウ</t>
    </rPh>
    <rPh sb="13" eb="15">
      <t>ショクイン</t>
    </rPh>
    <rPh sb="16" eb="18">
      <t>ソウスウ</t>
    </rPh>
    <phoneticPr fontId="1"/>
  </si>
  <si>
    <t>勤続年数7年以上の
介護職員の総数
（常勤換算）</t>
    <rPh sb="0" eb="2">
      <t>キンゾク</t>
    </rPh>
    <rPh sb="2" eb="4">
      <t>ネンスウ</t>
    </rPh>
    <rPh sb="5" eb="6">
      <t>ネン</t>
    </rPh>
    <rPh sb="6" eb="8">
      <t>イジョウ</t>
    </rPh>
    <rPh sb="10" eb="12">
      <t>カイゴ</t>
    </rPh>
    <rPh sb="12" eb="14">
      <t>ショクイン</t>
    </rPh>
    <rPh sb="15" eb="17">
      <t>ソウスウ</t>
    </rPh>
    <phoneticPr fontId="1"/>
  </si>
  <si>
    <t>サービスを直接提供する職員の総数※
（常勤換算）</t>
    <rPh sb="5" eb="7">
      <t>チョクセツ</t>
    </rPh>
    <rPh sb="7" eb="9">
      <t>テイキョウ</t>
    </rPh>
    <rPh sb="11" eb="13">
      <t>ショクイン</t>
    </rPh>
    <rPh sb="14" eb="16">
      <t>ソウスウ</t>
    </rPh>
    <phoneticPr fontId="1"/>
  </si>
  <si>
    <t>※のうち勤続年数
7年以上の者の総数
（常勤換算）</t>
    <rPh sb="4" eb="6">
      <t>キンゾク</t>
    </rPh>
    <rPh sb="6" eb="8">
      <t>ネンスウ</t>
    </rPh>
    <rPh sb="10" eb="11">
      <t>ネン</t>
    </rPh>
    <rPh sb="11" eb="13">
      <t>イジョウ</t>
    </rPh>
    <rPh sb="14" eb="15">
      <t>モノ</t>
    </rPh>
    <rPh sb="16" eb="18">
      <t>ソウスウ</t>
    </rPh>
    <phoneticPr fontId="1"/>
  </si>
  <si>
    <t>※※看護小規模多機能型居宅介護にあっては、「保健師、看護師又は准看護師である者を除く。」と読み替えるものとする。</t>
    <phoneticPr fontId="1"/>
  </si>
  <si>
    <t>看護・介護職員の総数
（常勤換算）</t>
    <phoneticPr fontId="1"/>
  </si>
  <si>
    <t>従業者（定期巡回のみ）の総数
（常勤換算）</t>
    <rPh sb="0" eb="3">
      <t>ジュウギョウシャ</t>
    </rPh>
    <rPh sb="4" eb="6">
      <t>テイキ</t>
    </rPh>
    <rPh sb="6" eb="8">
      <t>ジュンカイ</t>
    </rPh>
    <rPh sb="12" eb="14">
      <t>ソウスウ</t>
    </rPh>
    <rPh sb="16" eb="18">
      <t>ジョウキン</t>
    </rPh>
    <rPh sb="18" eb="20">
      <t>カンサン</t>
    </rPh>
    <phoneticPr fontId="1"/>
  </si>
  <si>
    <t>※介護福祉士①40％以上または勤続7年以上の者③が30％以上</t>
    <rPh sb="1" eb="3">
      <t>カイゴ</t>
    </rPh>
    <rPh sb="3" eb="6">
      <t>フクシシ</t>
    </rPh>
    <rPh sb="10" eb="12">
      <t>イジョウ</t>
    </rPh>
    <rPh sb="15" eb="17">
      <t>キンゾク</t>
    </rPh>
    <rPh sb="18" eb="21">
      <t>ネンイジョウ</t>
    </rPh>
    <rPh sb="22" eb="23">
      <t>モノ</t>
    </rPh>
    <rPh sb="28" eb="30">
      <t>イジョウ</t>
    </rPh>
    <phoneticPr fontId="1"/>
  </si>
  <si>
    <t>従業者（看護師又は准看護師である者を除く※）の総数
（常勤換算）</t>
    <rPh sb="0" eb="3">
      <t>ジュウギョウシャ</t>
    </rPh>
    <rPh sb="23" eb="25">
      <t>ソウスウ</t>
    </rPh>
    <rPh sb="27" eb="29">
      <t>ジョウキン</t>
    </rPh>
    <rPh sb="29" eb="31">
      <t>カンサン</t>
    </rPh>
    <phoneticPr fontId="1"/>
  </si>
  <si>
    <t>※介護福祉士①50％以上または常勤職員④75％以上または勤続7年以上の介護職員⑤が30％以上</t>
    <rPh sb="1" eb="3">
      <t>カイゴ</t>
    </rPh>
    <rPh sb="3" eb="6">
      <t>フクシシ</t>
    </rPh>
    <rPh sb="10" eb="12">
      <t>イジョウ</t>
    </rPh>
    <rPh sb="15" eb="17">
      <t>ジョウキン</t>
    </rPh>
    <rPh sb="17" eb="19">
      <t>ショクイン</t>
    </rPh>
    <rPh sb="23" eb="25">
      <t>イジョウ</t>
    </rPh>
    <rPh sb="28" eb="30">
      <t>キンゾク</t>
    </rPh>
    <rPh sb="31" eb="34">
      <t>ネンイジョウ</t>
    </rPh>
    <rPh sb="35" eb="37">
      <t>カイゴ</t>
    </rPh>
    <rPh sb="37" eb="39">
      <t>ショクイン</t>
    </rPh>
    <rPh sb="44" eb="4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</si>
</sst>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Protection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3" fillId="1" borderId="0" xfId="0" applyFont="1" applyFill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9" fontId="2" fillId="2" borderId="7" xfId="0" applyNumberFormat="1" applyFont="1" applyFill="1" applyBorder="1" applyProtection="1">
      <alignment vertical="center"/>
    </xf>
    <xf numFmtId="9" fontId="2" fillId="2" borderId="2" xfId="0" applyNumberFormat="1" applyFont="1" applyFill="1" applyBorder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9" fontId="2" fillId="2" borderId="2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9" fontId="2" fillId="2" borderId="7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D965-1D60-4144-B65A-0B77DA100E3E}">
  <sheetPr>
    <pageSetUpPr fitToPage="1"/>
  </sheetPr>
  <dimension ref="A1:Q16"/>
  <sheetViews>
    <sheetView zoomScale="70" zoomScaleNormal="70" workbookViewId="0">
      <selection activeCell="M7" sqref="M7"/>
    </sheetView>
  </sheetViews>
  <sheetFormatPr defaultRowHeight="13.5" x14ac:dyDescent="0.4"/>
  <cols>
    <col min="1" max="1" width="9" style="1"/>
    <col min="2" max="2" width="10.375" style="1" customWidth="1"/>
    <col min="3" max="15" width="6.625" style="1" customWidth="1"/>
    <col min="16" max="16" width="7.875" style="1" customWidth="1"/>
    <col min="17" max="16384" width="9" style="1"/>
  </cols>
  <sheetData>
    <row r="1" spans="1:17" ht="23.1" customHeight="1" x14ac:dyDescent="0.4">
      <c r="A1" s="1" t="s">
        <v>33</v>
      </c>
    </row>
    <row r="2" spans="1:17" ht="23.1" customHeight="1" x14ac:dyDescent="0.4">
      <c r="C2" s="2" t="s">
        <v>28</v>
      </c>
    </row>
    <row r="3" spans="1:17" ht="23.1" customHeight="1" x14ac:dyDescent="0.4">
      <c r="C3" s="2" t="s">
        <v>29</v>
      </c>
    </row>
    <row r="4" spans="1:17" ht="23.1" customHeight="1" x14ac:dyDescent="0.4">
      <c r="A4" s="2" t="s">
        <v>15</v>
      </c>
    </row>
    <row r="5" spans="1:17" ht="23.1" customHeight="1" x14ac:dyDescent="0.4">
      <c r="A5" s="24"/>
      <c r="B5" s="25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t="54.95" customHeight="1" thickBot="1" x14ac:dyDescent="0.45">
      <c r="A6" s="21" t="s">
        <v>66</v>
      </c>
      <c r="B6" s="23"/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4">
        <f t="shared" ref="N6:N11" si="0">SUM(C6:M6)</f>
        <v>0</v>
      </c>
      <c r="O6" s="4">
        <f t="shared" ref="O6:O11" si="1">N6/11</f>
        <v>0</v>
      </c>
      <c r="P6" s="5"/>
    </row>
    <row r="7" spans="1:17" ht="54.95" customHeight="1" thickBot="1" x14ac:dyDescent="0.45">
      <c r="A7" s="26" t="s">
        <v>51</v>
      </c>
      <c r="B7" s="2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  <c r="O7" s="8">
        <f t="shared" si="1"/>
        <v>0</v>
      </c>
      <c r="P7" s="14">
        <f>IFERROR(O7/O6,0)</f>
        <v>0</v>
      </c>
      <c r="Q7" s="1" t="s">
        <v>49</v>
      </c>
    </row>
    <row r="8" spans="1:17" ht="54.95" customHeight="1" thickBot="1" x14ac:dyDescent="0.45">
      <c r="A8" s="26" t="s">
        <v>52</v>
      </c>
      <c r="B8" s="2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0</v>
      </c>
      <c r="O8" s="8">
        <f t="shared" si="1"/>
        <v>0</v>
      </c>
      <c r="P8" s="14">
        <f>IFERROR(O8/O6,0)</f>
        <v>0</v>
      </c>
      <c r="Q8" s="1" t="s">
        <v>16</v>
      </c>
    </row>
    <row r="9" spans="1:17" ht="67.5" customHeight="1" thickBot="1" x14ac:dyDescent="0.45">
      <c r="A9" s="21" t="s">
        <v>53</v>
      </c>
      <c r="B9" s="2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>
        <f t="shared" si="0"/>
        <v>0</v>
      </c>
      <c r="O9" s="4">
        <f t="shared" si="1"/>
        <v>0</v>
      </c>
      <c r="P9" s="15">
        <f>IFERROR(O9/O6,0)</f>
        <v>0</v>
      </c>
      <c r="Q9" s="1" t="s">
        <v>17</v>
      </c>
    </row>
    <row r="10" spans="1:17" ht="54.95" customHeight="1" thickBot="1" x14ac:dyDescent="0.45">
      <c r="A10" s="21" t="s">
        <v>57</v>
      </c>
      <c r="B10" s="2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>
        <f t="shared" si="0"/>
        <v>0</v>
      </c>
      <c r="O10" s="8">
        <f t="shared" si="1"/>
        <v>0</v>
      </c>
      <c r="P10" s="15">
        <f>IFERROR(O10/O6,0)</f>
        <v>0</v>
      </c>
      <c r="Q10" s="1" t="s">
        <v>18</v>
      </c>
    </row>
    <row r="11" spans="1:17" ht="54.95" customHeight="1" thickBot="1" x14ac:dyDescent="0.45">
      <c r="A11" s="21" t="s">
        <v>56</v>
      </c>
      <c r="B11" s="2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>
        <f t="shared" si="0"/>
        <v>0</v>
      </c>
      <c r="O11" s="9">
        <f t="shared" si="1"/>
        <v>0</v>
      </c>
      <c r="P11" s="15">
        <f>IFERROR(O11/O6,0)</f>
        <v>0</v>
      </c>
      <c r="Q11" s="1" t="s">
        <v>19</v>
      </c>
    </row>
    <row r="12" spans="1:17" ht="23.1" customHeight="1" x14ac:dyDescent="0.4"/>
    <row r="13" spans="1:17" ht="23.1" customHeight="1" thickBot="1" x14ac:dyDescent="0.45">
      <c r="A13" s="10" t="s">
        <v>23</v>
      </c>
      <c r="B13" s="11" t="s">
        <v>20</v>
      </c>
      <c r="C13" s="19" t="str">
        <f>IF(OR(P7&gt;=0.6,P8&gt;=0.25)=TRUE,"算定可","算定不可")</f>
        <v>算定不可</v>
      </c>
      <c r="D13" s="19"/>
      <c r="E13" s="1" t="s">
        <v>24</v>
      </c>
    </row>
    <row r="14" spans="1:17" ht="23.1" customHeight="1" thickTop="1" thickBot="1" x14ac:dyDescent="0.45">
      <c r="B14" s="12" t="s">
        <v>21</v>
      </c>
      <c r="C14" s="20" t="str">
        <f>IF(OR(P7&gt;=0.4,P9&gt;=0.6),"算定可","算定不可")</f>
        <v>算定不可</v>
      </c>
      <c r="D14" s="20"/>
      <c r="E14" s="1" t="s">
        <v>25</v>
      </c>
    </row>
    <row r="15" spans="1:17" ht="23.1" customHeight="1" thickTop="1" thickBot="1" x14ac:dyDescent="0.45">
      <c r="B15" s="12" t="s">
        <v>22</v>
      </c>
      <c r="C15" s="20" t="str">
        <f>IF(OR(OR(P7&gt;=0.3,P9&gt;=0.5),P10&gt;=0.6,P11&gt;=0.3),"算定可","算定不可")</f>
        <v>算定不可</v>
      </c>
      <c r="D15" s="20"/>
      <c r="E15" s="1" t="s">
        <v>26</v>
      </c>
    </row>
    <row r="16" spans="1:17" ht="22.5" customHeight="1" thickTop="1" x14ac:dyDescent="0.4">
      <c r="J16" s="1" t="s">
        <v>27</v>
      </c>
    </row>
  </sheetData>
  <mergeCells count="10">
    <mergeCell ref="A6:B6"/>
    <mergeCell ref="A5:B5"/>
    <mergeCell ref="A7:B7"/>
    <mergeCell ref="A8:B8"/>
    <mergeCell ref="A9:B9"/>
    <mergeCell ref="C13:D13"/>
    <mergeCell ref="C14:D14"/>
    <mergeCell ref="C15:D15"/>
    <mergeCell ref="A11:B11"/>
    <mergeCell ref="A10:B10"/>
  </mergeCells>
  <phoneticPr fontId="1"/>
  <pageMargins left="0.7" right="0.7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DDD5-523D-4E0A-A11F-63FF570558BD}">
  <sheetPr>
    <pageSetUpPr fitToPage="1"/>
  </sheetPr>
  <dimension ref="A1:R15"/>
  <sheetViews>
    <sheetView zoomScale="70" zoomScaleNormal="70" workbookViewId="0">
      <selection activeCell="E15" sqref="E15"/>
    </sheetView>
  </sheetViews>
  <sheetFormatPr defaultRowHeight="18.75" x14ac:dyDescent="0.4"/>
  <cols>
    <col min="2" max="2" width="9" customWidth="1"/>
    <col min="3" max="15" width="6.625" customWidth="1"/>
    <col min="16" max="16" width="7.875" customWidth="1"/>
  </cols>
  <sheetData>
    <row r="1" spans="1:18" ht="23.1" customHeight="1" x14ac:dyDescent="0.4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1" customHeight="1" x14ac:dyDescent="0.4">
      <c r="A2" s="1"/>
      <c r="B2" s="1"/>
      <c r="C2" s="2" t="s">
        <v>28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3.1" customHeight="1" x14ac:dyDescent="0.4">
      <c r="A3" s="1"/>
      <c r="B3" s="1"/>
      <c r="C3" s="1"/>
      <c r="D3" s="2" t="s">
        <v>36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3.1" customHeight="1" x14ac:dyDescent="0.4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3.1" customHeight="1" x14ac:dyDescent="0.4">
      <c r="A5" s="24"/>
      <c r="B5" s="2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  <c r="Q5" s="1"/>
    </row>
    <row r="6" spans="1:18" ht="54.95" customHeight="1" thickBot="1" x14ac:dyDescent="0.45">
      <c r="A6" s="21" t="s">
        <v>0</v>
      </c>
      <c r="B6" s="2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18">
        <f>SUM(C6:M6)</f>
        <v>0</v>
      </c>
      <c r="O6" s="18">
        <f>N6/11</f>
        <v>0</v>
      </c>
      <c r="P6" s="5"/>
      <c r="Q6" s="1"/>
    </row>
    <row r="7" spans="1:18" ht="54.95" customHeight="1" thickBot="1" x14ac:dyDescent="0.45">
      <c r="A7" s="26" t="s">
        <v>54</v>
      </c>
      <c r="B7" s="37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18">
        <f>SUM(C7:M7)</f>
        <v>0</v>
      </c>
      <c r="O7" s="33">
        <f>N7/11</f>
        <v>0</v>
      </c>
      <c r="P7" s="36">
        <f>IFERROR(O7/O6,0)</f>
        <v>0</v>
      </c>
      <c r="Q7" s="1" t="s">
        <v>49</v>
      </c>
    </row>
    <row r="8" spans="1:18" ht="54.95" customHeight="1" thickBot="1" x14ac:dyDescent="0.45">
      <c r="A8" s="26" t="s">
        <v>55</v>
      </c>
      <c r="B8" s="37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18">
        <f>SUM(C8:M8)</f>
        <v>0</v>
      </c>
      <c r="O8" s="33">
        <f>N8/11</f>
        <v>0</v>
      </c>
      <c r="P8" s="36">
        <f>IFERROR(O8/O6,0)</f>
        <v>0</v>
      </c>
      <c r="Q8" s="1" t="s">
        <v>16</v>
      </c>
    </row>
    <row r="9" spans="1:18" ht="54.95" customHeight="1" thickBot="1" x14ac:dyDescent="0.45">
      <c r="A9" s="35" t="s">
        <v>58</v>
      </c>
      <c r="B9" s="34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18">
        <f>SUM(C9:M9)</f>
        <v>0</v>
      </c>
      <c r="O9" s="33">
        <f>N9/11</f>
        <v>0</v>
      </c>
      <c r="P9" s="32"/>
      <c r="Q9" s="1"/>
    </row>
    <row r="10" spans="1:18" ht="54.95" customHeight="1" thickBot="1" x14ac:dyDescent="0.45">
      <c r="A10" s="21" t="s">
        <v>32</v>
      </c>
      <c r="B10" s="22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8">
        <f>SUM(C10:M10)</f>
        <v>0</v>
      </c>
      <c r="O10" s="31">
        <f>N10/11</f>
        <v>0</v>
      </c>
      <c r="P10" s="30">
        <f>IFERROR(O10/O9,0)</f>
        <v>0</v>
      </c>
      <c r="Q10" s="1" t="s">
        <v>17</v>
      </c>
    </row>
    <row r="11" spans="1:18" ht="23.1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3.1" customHeight="1" thickBot="1" x14ac:dyDescent="0.45">
      <c r="A12" s="10" t="s">
        <v>23</v>
      </c>
      <c r="B12" s="11" t="s">
        <v>20</v>
      </c>
      <c r="C12" s="29" t="str">
        <f>IF(OR(P7&gt;=0.7,P8&gt;=0.25)=TRUE,"算定可","算定不可")</f>
        <v>算定不可</v>
      </c>
      <c r="D12" s="29"/>
      <c r="E12" s="1" t="s">
        <v>38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3.1" customHeight="1" thickTop="1" thickBot="1" x14ac:dyDescent="0.45">
      <c r="A13" s="1"/>
      <c r="B13" s="12" t="s">
        <v>21</v>
      </c>
      <c r="C13" s="28" t="str">
        <f>IF(P7&gt;=0.5,"算定可","算定不可")</f>
        <v>算定不可</v>
      </c>
      <c r="D13" s="28"/>
      <c r="E13" s="1" t="s">
        <v>31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3.1" customHeight="1" thickTop="1" thickBot="1" x14ac:dyDescent="0.45">
      <c r="A14" s="1"/>
      <c r="B14" s="12" t="s">
        <v>22</v>
      </c>
      <c r="C14" s="28" t="str">
        <f>IF(OR(P7&gt;=0.4,P10&gt;=0.3)=TRUE,"算定可","算定不可")</f>
        <v>算定不可</v>
      </c>
      <c r="D14" s="28"/>
      <c r="E14" s="1" t="s">
        <v>67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thickTop="1" x14ac:dyDescent="0.4"/>
  </sheetData>
  <mergeCells count="9">
    <mergeCell ref="C13:D13"/>
    <mergeCell ref="C14:D14"/>
    <mergeCell ref="A10:B10"/>
    <mergeCell ref="A6:B6"/>
    <mergeCell ref="A5:B5"/>
    <mergeCell ref="A7:B7"/>
    <mergeCell ref="A8:B8"/>
    <mergeCell ref="A9:B9"/>
    <mergeCell ref="C12:D12"/>
  </mergeCells>
  <phoneticPr fontId="1"/>
  <pageMargins left="0.7" right="0.7" top="0.75" bottom="0.75" header="0.3" footer="0.3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74C9-CF82-4323-A74F-63FFA445EBBB}">
  <sheetPr>
    <pageSetUpPr fitToPage="1"/>
  </sheetPr>
  <dimension ref="A1:Q17"/>
  <sheetViews>
    <sheetView zoomScale="70" zoomScaleNormal="70" workbookViewId="0">
      <selection activeCell="P12" sqref="P12"/>
    </sheetView>
  </sheetViews>
  <sheetFormatPr defaultRowHeight="13.5" x14ac:dyDescent="0.4"/>
  <cols>
    <col min="1" max="1" width="9" style="1"/>
    <col min="2" max="2" width="11.5" style="1" customWidth="1"/>
    <col min="3" max="16" width="6.625" style="1" customWidth="1"/>
    <col min="17" max="16384" width="9" style="1"/>
  </cols>
  <sheetData>
    <row r="1" spans="1:17" ht="23.1" customHeight="1" x14ac:dyDescent="0.4">
      <c r="A1" s="1" t="s">
        <v>34</v>
      </c>
    </row>
    <row r="2" spans="1:17" ht="23.1" customHeight="1" x14ac:dyDescent="0.4">
      <c r="C2" s="2" t="s">
        <v>28</v>
      </c>
    </row>
    <row r="3" spans="1:17" ht="42.75" customHeight="1" x14ac:dyDescent="0.4">
      <c r="C3" s="43" t="s">
        <v>46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7" ht="23.1" customHeight="1" x14ac:dyDescent="0.4">
      <c r="A4" s="2" t="s">
        <v>15</v>
      </c>
    </row>
    <row r="5" spans="1:17" ht="23.1" customHeight="1" x14ac:dyDescent="0.4">
      <c r="A5" s="24"/>
      <c r="B5" s="2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</row>
    <row r="6" spans="1:17" ht="54.95" customHeight="1" thickBot="1" x14ac:dyDescent="0.45">
      <c r="A6" s="21" t="s">
        <v>0</v>
      </c>
      <c r="B6" s="2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4">
        <f t="shared" ref="N6:N12" si="0">SUM(C6:M6)</f>
        <v>0</v>
      </c>
      <c r="O6" s="4">
        <f t="shared" ref="O6:O12" si="1">N6/11</f>
        <v>0</v>
      </c>
      <c r="P6" s="5"/>
    </row>
    <row r="7" spans="1:17" ht="54.95" customHeight="1" thickBot="1" x14ac:dyDescent="0.45">
      <c r="A7" s="26" t="s">
        <v>54</v>
      </c>
      <c r="B7" s="2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  <c r="O7" s="8">
        <f t="shared" si="1"/>
        <v>0</v>
      </c>
      <c r="P7" s="14">
        <f>IFERROR(O7/O6,0)</f>
        <v>0</v>
      </c>
      <c r="Q7" s="1" t="s">
        <v>49</v>
      </c>
    </row>
    <row r="8" spans="1:17" ht="54.95" customHeight="1" thickBot="1" x14ac:dyDescent="0.45">
      <c r="A8" s="26" t="s">
        <v>55</v>
      </c>
      <c r="B8" s="2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>
        <f t="shared" si="0"/>
        <v>0</v>
      </c>
      <c r="O8" s="8">
        <f t="shared" si="1"/>
        <v>0</v>
      </c>
      <c r="P8" s="15">
        <f>IFERROR(O8/O6,0)</f>
        <v>0</v>
      </c>
      <c r="Q8" s="1" t="s">
        <v>16</v>
      </c>
    </row>
    <row r="9" spans="1:17" ht="54.95" customHeight="1" thickBot="1" x14ac:dyDescent="0.45">
      <c r="A9" s="21" t="s">
        <v>59</v>
      </c>
      <c r="B9" s="2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46">
        <f t="shared" si="0"/>
        <v>0</v>
      </c>
      <c r="O9" s="47">
        <f t="shared" si="1"/>
        <v>0</v>
      </c>
      <c r="P9" s="48"/>
    </row>
    <row r="10" spans="1:17" ht="54.95" customHeight="1" thickBot="1" x14ac:dyDescent="0.45">
      <c r="A10" s="21" t="s">
        <v>57</v>
      </c>
      <c r="B10" s="2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7">
        <f t="shared" si="0"/>
        <v>0</v>
      </c>
      <c r="O10" s="8">
        <f t="shared" si="1"/>
        <v>0</v>
      </c>
      <c r="P10" s="15">
        <f>IFERROR(O10/O9,0)</f>
        <v>0</v>
      </c>
      <c r="Q10" s="1" t="s">
        <v>17</v>
      </c>
    </row>
    <row r="11" spans="1:17" ht="54.95" customHeight="1" thickBot="1" x14ac:dyDescent="0.45">
      <c r="A11" s="35" t="s">
        <v>58</v>
      </c>
      <c r="B11" s="3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7">
        <f>SUM(C11:M11)</f>
        <v>0</v>
      </c>
      <c r="O11" s="8">
        <f>N11/11</f>
        <v>0</v>
      </c>
      <c r="P11" s="5"/>
    </row>
    <row r="12" spans="1:17" ht="54.95" customHeight="1" thickBot="1" x14ac:dyDescent="0.45">
      <c r="A12" s="21" t="s">
        <v>60</v>
      </c>
      <c r="B12" s="2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4">
        <f t="shared" si="0"/>
        <v>0</v>
      </c>
      <c r="O12" s="9">
        <f t="shared" si="1"/>
        <v>0</v>
      </c>
      <c r="P12" s="15">
        <f>IFERROR(O12/O11,0)</f>
        <v>0</v>
      </c>
      <c r="Q12" s="1" t="s">
        <v>18</v>
      </c>
    </row>
    <row r="13" spans="1:17" ht="23.1" customHeight="1" x14ac:dyDescent="0.4"/>
    <row r="14" spans="1:17" ht="23.1" customHeight="1" thickBot="1" x14ac:dyDescent="0.45">
      <c r="A14" s="10" t="s">
        <v>23</v>
      </c>
      <c r="B14" s="11" t="s">
        <v>20</v>
      </c>
      <c r="C14" s="19" t="str">
        <f>IF(OR(P7&gt;=0.6,P8&gt;=0.25)=TRUE,"算定可","算定不可")</f>
        <v>算定不可</v>
      </c>
      <c r="D14" s="19"/>
      <c r="E14" s="1" t="s">
        <v>47</v>
      </c>
    </row>
    <row r="15" spans="1:17" ht="23.1" customHeight="1" thickTop="1" thickBot="1" x14ac:dyDescent="0.45">
      <c r="B15" s="12" t="s">
        <v>21</v>
      </c>
      <c r="C15" s="20" t="str">
        <f>IF(OR(P7&gt;=0.4,P9&gt;=0.6),"算定可","算定不可")</f>
        <v>算定不可</v>
      </c>
      <c r="D15" s="20"/>
      <c r="E15" s="1" t="s">
        <v>35</v>
      </c>
    </row>
    <row r="16" spans="1:17" ht="23.1" customHeight="1" thickTop="1" thickBot="1" x14ac:dyDescent="0.45">
      <c r="B16" s="12" t="s">
        <v>22</v>
      </c>
      <c r="C16" s="20" t="str">
        <f>IF(OR(OR(P7&gt;=0.3,P9&gt;=0.5),P10&gt;=0.6,P12&gt;=0.3),"算定可","算定不可")</f>
        <v>算定不可</v>
      </c>
      <c r="D16" s="20"/>
      <c r="E16" s="1" t="s">
        <v>48</v>
      </c>
    </row>
    <row r="17" spans="10:10" ht="22.5" customHeight="1" thickTop="1" x14ac:dyDescent="0.4">
      <c r="J17" s="1" t="s">
        <v>50</v>
      </c>
    </row>
  </sheetData>
  <mergeCells count="12">
    <mergeCell ref="A12:B12"/>
    <mergeCell ref="C14:D14"/>
    <mergeCell ref="C15:D15"/>
    <mergeCell ref="C16:D16"/>
    <mergeCell ref="C3:N3"/>
    <mergeCell ref="A11:B11"/>
    <mergeCell ref="A5:B5"/>
    <mergeCell ref="A6:B6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scale="8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60D71-A676-4430-A4CB-0B3F896E9625}">
  <sheetPr>
    <pageSetUpPr fitToPage="1"/>
  </sheetPr>
  <dimension ref="A1:Q16"/>
  <sheetViews>
    <sheetView zoomScale="70" zoomScaleNormal="70" workbookViewId="0">
      <selection activeCell="P9" sqref="P9"/>
    </sheetView>
  </sheetViews>
  <sheetFormatPr defaultRowHeight="13.5" x14ac:dyDescent="0.4"/>
  <cols>
    <col min="1" max="1" width="9" style="1"/>
    <col min="2" max="2" width="8.625" style="1" customWidth="1"/>
    <col min="3" max="16" width="6.625" style="1" customWidth="1"/>
    <col min="17" max="16384" width="9" style="1"/>
  </cols>
  <sheetData>
    <row r="1" spans="1:17" ht="18.95" customHeight="1" x14ac:dyDescent="0.4">
      <c r="A1" s="1" t="s">
        <v>41</v>
      </c>
    </row>
    <row r="2" spans="1:17" ht="18.95" customHeight="1" x14ac:dyDescent="0.4">
      <c r="C2" s="2" t="s">
        <v>39</v>
      </c>
    </row>
    <row r="3" spans="1:17" ht="18.95" customHeight="1" x14ac:dyDescent="0.4"/>
    <row r="4" spans="1:17" ht="18.95" customHeight="1" x14ac:dyDescent="0.4">
      <c r="A4" s="2" t="s">
        <v>15</v>
      </c>
    </row>
    <row r="5" spans="1:17" ht="18.95" customHeight="1" x14ac:dyDescent="0.4">
      <c r="A5" s="24"/>
      <c r="B5" s="2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</row>
    <row r="6" spans="1:17" ht="69.75" customHeight="1" thickBot="1" x14ac:dyDescent="0.45">
      <c r="A6" s="21" t="s">
        <v>68</v>
      </c>
      <c r="B6" s="2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>SUM(C6:M6)</f>
        <v>0</v>
      </c>
      <c r="O6" s="18">
        <f>N6/11</f>
        <v>0</v>
      </c>
      <c r="P6" s="5"/>
    </row>
    <row r="7" spans="1:17" ht="54.95" customHeight="1" thickBot="1" x14ac:dyDescent="0.45">
      <c r="A7" s="26" t="s">
        <v>54</v>
      </c>
      <c r="B7" s="3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f>SUM(C7:M7)</f>
        <v>0</v>
      </c>
      <c r="O7" s="33">
        <f>N7/11</f>
        <v>0</v>
      </c>
      <c r="P7" s="36">
        <f>IFERROR(O7/O6,0)</f>
        <v>0</v>
      </c>
      <c r="Q7" s="1" t="s">
        <v>49</v>
      </c>
    </row>
    <row r="8" spans="1:17" ht="54.95" customHeight="1" thickBot="1" x14ac:dyDescent="0.45">
      <c r="A8" s="35" t="s">
        <v>55</v>
      </c>
      <c r="B8" s="3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>SUM(C8:M8)</f>
        <v>0</v>
      </c>
      <c r="O8" s="33">
        <f>N8/11</f>
        <v>0</v>
      </c>
      <c r="P8" s="36">
        <f>IFERROR(O8/O6,0)</f>
        <v>0</v>
      </c>
      <c r="Q8" s="1" t="s">
        <v>16</v>
      </c>
    </row>
    <row r="9" spans="1:17" ht="54.95" customHeight="1" thickBot="1" x14ac:dyDescent="0.45">
      <c r="A9" s="21" t="s">
        <v>57</v>
      </c>
      <c r="B9" s="2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6">
        <f>SUM(C9:M9)</f>
        <v>0</v>
      </c>
      <c r="O9" s="33">
        <f>N9/11</f>
        <v>0</v>
      </c>
      <c r="P9" s="30">
        <f>IFERROR(O9/O6,)</f>
        <v>0</v>
      </c>
      <c r="Q9" s="1" t="s">
        <v>17</v>
      </c>
    </row>
    <row r="10" spans="1:17" ht="54.95" customHeight="1" thickBot="1" x14ac:dyDescent="0.45">
      <c r="A10" s="21" t="s">
        <v>61</v>
      </c>
      <c r="B10" s="2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>SUM(C10:M10)</f>
        <v>0</v>
      </c>
      <c r="O10" s="31">
        <f>N10/11</f>
        <v>0</v>
      </c>
      <c r="P10" s="30">
        <f>IFERROR(O10/O6,0)</f>
        <v>0</v>
      </c>
      <c r="Q10" s="1" t="s">
        <v>18</v>
      </c>
    </row>
    <row r="11" spans="1:17" ht="18.95" customHeight="1" x14ac:dyDescent="0.4"/>
    <row r="12" spans="1:17" ht="18.95" customHeight="1" thickBot="1" x14ac:dyDescent="0.45">
      <c r="A12" s="10" t="s">
        <v>23</v>
      </c>
      <c r="B12" s="11" t="s">
        <v>20</v>
      </c>
      <c r="C12" s="41" t="str">
        <f>IF(OR(P7&gt;=0.7,P8&gt;=0.25)=TRUE,"算定可","算定不可")</f>
        <v>算定不可</v>
      </c>
      <c r="D12" s="41"/>
      <c r="E12" s="1" t="s">
        <v>38</v>
      </c>
    </row>
    <row r="13" spans="1:17" ht="18.95" customHeight="1" thickTop="1" thickBot="1" x14ac:dyDescent="0.45">
      <c r="B13" s="12" t="s">
        <v>21</v>
      </c>
      <c r="C13" s="40" t="str">
        <f>IF(P7&gt;=0.5,"算定可","算定不可")</f>
        <v>算定不可</v>
      </c>
      <c r="D13" s="40"/>
      <c r="E13" s="1" t="s">
        <v>31</v>
      </c>
    </row>
    <row r="14" spans="1:17" ht="18.95" customHeight="1" thickTop="1" thickBot="1" x14ac:dyDescent="0.45">
      <c r="B14" s="12" t="s">
        <v>22</v>
      </c>
      <c r="C14" s="40" t="str">
        <f>IF(OR(P7&gt;=0.4,P9&gt;=0.6,P10&gt;=0.3)=TRUE,"算定可","算定不可")</f>
        <v>算定不可</v>
      </c>
      <c r="D14" s="40"/>
      <c r="E14" s="1" t="s">
        <v>37</v>
      </c>
    </row>
    <row r="15" spans="1:17" ht="14.25" thickTop="1" x14ac:dyDescent="0.4"/>
    <row r="16" spans="1:17" x14ac:dyDescent="0.4">
      <c r="A16" s="1" t="s">
        <v>64</v>
      </c>
    </row>
  </sheetData>
  <mergeCells count="9">
    <mergeCell ref="C14:D14"/>
    <mergeCell ref="A10:B10"/>
    <mergeCell ref="A9:B9"/>
    <mergeCell ref="A6:B6"/>
    <mergeCell ref="A5:B5"/>
    <mergeCell ref="A7:B7"/>
    <mergeCell ref="A8:B8"/>
    <mergeCell ref="C12:D12"/>
    <mergeCell ref="C13:D13"/>
  </mergeCells>
  <phoneticPr fontId="1"/>
  <pageMargins left="0.7" right="0.7" top="0.75" bottom="0.75" header="0.3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376B-FEB5-4E78-B905-A31A9F99676F}">
  <sheetPr>
    <pageSetUpPr fitToPage="1"/>
  </sheetPr>
  <dimension ref="A1:Q18"/>
  <sheetViews>
    <sheetView zoomScale="70" zoomScaleNormal="70" workbookViewId="0">
      <selection activeCell="P13" sqref="P13"/>
    </sheetView>
  </sheetViews>
  <sheetFormatPr defaultRowHeight="13.5" x14ac:dyDescent="0.4"/>
  <cols>
    <col min="1" max="1" width="11.25" style="1" customWidth="1"/>
    <col min="2" max="2" width="8" style="1" customWidth="1"/>
    <col min="3" max="16" width="6.625" style="1" customWidth="1"/>
    <col min="17" max="17" width="8.125" style="1" customWidth="1"/>
    <col min="18" max="16384" width="9" style="1"/>
  </cols>
  <sheetData>
    <row r="1" spans="1:17" ht="23.1" customHeight="1" x14ac:dyDescent="0.4">
      <c r="A1" s="1" t="s">
        <v>43</v>
      </c>
    </row>
    <row r="2" spans="1:17" ht="23.1" customHeight="1" x14ac:dyDescent="0.4">
      <c r="C2" s="2" t="s">
        <v>28</v>
      </c>
    </row>
    <row r="3" spans="1:17" ht="23.1" customHeight="1" x14ac:dyDescent="0.4">
      <c r="C3" s="1" t="s">
        <v>42</v>
      </c>
    </row>
    <row r="4" spans="1:17" ht="23.1" customHeight="1" x14ac:dyDescent="0.4">
      <c r="B4" s="42"/>
    </row>
    <row r="5" spans="1:17" ht="23.1" customHeight="1" x14ac:dyDescent="0.4">
      <c r="A5" s="2" t="s">
        <v>15</v>
      </c>
    </row>
    <row r="6" spans="1:17" ht="23.1" customHeight="1" x14ac:dyDescent="0.4">
      <c r="A6" s="16"/>
      <c r="B6" s="17"/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8" t="s">
        <v>13</v>
      </c>
      <c r="P6" s="18" t="s">
        <v>14</v>
      </c>
    </row>
    <row r="7" spans="1:17" ht="54.95" customHeight="1" thickBot="1" x14ac:dyDescent="0.45">
      <c r="A7" s="35" t="s">
        <v>0</v>
      </c>
      <c r="B7" s="34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>SUM(C7:M7)</f>
        <v>0</v>
      </c>
      <c r="O7" s="18">
        <f>N7/11</f>
        <v>0</v>
      </c>
      <c r="P7" s="5"/>
    </row>
    <row r="8" spans="1:17" ht="54.95" customHeight="1" thickBot="1" x14ac:dyDescent="0.45">
      <c r="A8" s="35" t="s">
        <v>54</v>
      </c>
      <c r="B8" s="3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f>SUM(C8:M8)</f>
        <v>0</v>
      </c>
      <c r="O8" s="33">
        <f>N8/11</f>
        <v>0</v>
      </c>
      <c r="P8" s="36">
        <f>IFERROR(O8/O7,0)</f>
        <v>0</v>
      </c>
      <c r="Q8" s="1" t="s">
        <v>49</v>
      </c>
    </row>
    <row r="9" spans="1:17" ht="54.95" customHeight="1" thickBot="1" x14ac:dyDescent="0.45">
      <c r="A9" s="35" t="s">
        <v>55</v>
      </c>
      <c r="B9" s="3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f>SUM(C9:M9)</f>
        <v>0</v>
      </c>
      <c r="O9" s="33">
        <f>N9/11</f>
        <v>0</v>
      </c>
      <c r="P9" s="36">
        <f>IFERROR(O9/O7,0)</f>
        <v>0</v>
      </c>
      <c r="Q9" s="1" t="s">
        <v>16</v>
      </c>
    </row>
    <row r="10" spans="1:17" ht="54.95" customHeight="1" thickBot="1" x14ac:dyDescent="0.45">
      <c r="A10" s="35" t="s">
        <v>57</v>
      </c>
      <c r="B10" s="3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6">
        <f>SUM(C10:M10)</f>
        <v>0</v>
      </c>
      <c r="O10" s="33">
        <f>N10/11</f>
        <v>0</v>
      </c>
      <c r="P10" s="30">
        <f>IFERROR(O10/O7,0)</f>
        <v>0</v>
      </c>
      <c r="Q10" s="1" t="s">
        <v>17</v>
      </c>
    </row>
    <row r="11" spans="1:17" ht="54.95" customHeight="1" thickBot="1" x14ac:dyDescent="0.45">
      <c r="A11" s="44" t="s">
        <v>65</v>
      </c>
      <c r="B11" s="4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f>SUM(C11:M11)</f>
        <v>0</v>
      </c>
      <c r="O11" s="33">
        <f>N11/11</f>
        <v>0</v>
      </c>
      <c r="P11" s="36">
        <f>IFERROR(O10/O11,0)</f>
        <v>0</v>
      </c>
      <c r="Q11" s="1" t="s">
        <v>18</v>
      </c>
    </row>
    <row r="12" spans="1:17" ht="54.95" customHeight="1" thickBot="1" x14ac:dyDescent="0.45">
      <c r="A12" s="35" t="s">
        <v>62</v>
      </c>
      <c r="B12" s="3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6">
        <f>SUM(C12:M12)</f>
        <v>0</v>
      </c>
      <c r="O12" s="33">
        <f>N12/11</f>
        <v>0</v>
      </c>
      <c r="P12" s="32"/>
    </row>
    <row r="13" spans="1:17" ht="54.95" customHeight="1" thickBot="1" x14ac:dyDescent="0.45">
      <c r="A13" s="21" t="s">
        <v>63</v>
      </c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f>SUM(C13:M13)</f>
        <v>0</v>
      </c>
      <c r="O13" s="31">
        <f>N13/11</f>
        <v>0</v>
      </c>
      <c r="P13" s="30">
        <f>IFERROR(O13/O12,0)</f>
        <v>0</v>
      </c>
      <c r="Q13" s="1" t="s">
        <v>19</v>
      </c>
    </row>
    <row r="14" spans="1:17" ht="23.1" customHeight="1" x14ac:dyDescent="0.4"/>
    <row r="15" spans="1:17" ht="23.1" customHeight="1" thickBot="1" x14ac:dyDescent="0.45">
      <c r="A15" s="10" t="s">
        <v>23</v>
      </c>
      <c r="B15" s="11" t="s">
        <v>20</v>
      </c>
      <c r="C15" s="29" t="str">
        <f>IF(OR(P8&gt;=0.7,P9&gt;=0.25)=TRUE,"算定可","算定不可")</f>
        <v>算定不可</v>
      </c>
      <c r="D15" s="29"/>
      <c r="E15" s="1" t="s">
        <v>38</v>
      </c>
    </row>
    <row r="16" spans="1:17" ht="23.1" customHeight="1" thickTop="1" thickBot="1" x14ac:dyDescent="0.45">
      <c r="B16" s="12" t="s">
        <v>21</v>
      </c>
      <c r="C16" s="28" t="str">
        <f>IF(P8&gt;=0.6,"算定可","算定不可")</f>
        <v>算定不可</v>
      </c>
      <c r="D16" s="28"/>
      <c r="E16" s="1" t="s">
        <v>35</v>
      </c>
    </row>
    <row r="17" spans="2:5" ht="23.1" customHeight="1" thickTop="1" thickBot="1" x14ac:dyDescent="0.45">
      <c r="B17" s="12" t="s">
        <v>22</v>
      </c>
      <c r="C17" s="28" t="str">
        <f>IF(OR(P8&gt;=0.5,P10&gt;=0.75,P13&gt;=0.3)=TRUE,"算定可","算定不可")</f>
        <v>算定不可</v>
      </c>
      <c r="D17" s="28"/>
      <c r="E17" s="1" t="s">
        <v>69</v>
      </c>
    </row>
    <row r="18" spans="2:5" ht="14.25" thickTop="1" x14ac:dyDescent="0.4"/>
  </sheetData>
  <mergeCells count="10">
    <mergeCell ref="C15:D15"/>
    <mergeCell ref="C16:D16"/>
    <mergeCell ref="C17:D17"/>
    <mergeCell ref="A7:B7"/>
    <mergeCell ref="A8:B8"/>
    <mergeCell ref="A9:B9"/>
    <mergeCell ref="A10:B10"/>
    <mergeCell ref="A12:B12"/>
    <mergeCell ref="A13:B13"/>
    <mergeCell ref="A11:B11"/>
  </mergeCells>
  <phoneticPr fontId="1"/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48296-172F-4596-B64A-6395DFA7DC21}">
  <sheetPr>
    <pageSetUpPr fitToPage="1"/>
  </sheetPr>
  <dimension ref="A1:R15"/>
  <sheetViews>
    <sheetView tabSelected="1" zoomScale="70" zoomScaleNormal="70" workbookViewId="0">
      <selection activeCell="A16" sqref="A16"/>
    </sheetView>
  </sheetViews>
  <sheetFormatPr defaultRowHeight="18.75" x14ac:dyDescent="0.4"/>
  <cols>
    <col min="2" max="2" width="9" customWidth="1"/>
    <col min="3" max="15" width="6.625" customWidth="1"/>
    <col min="16" max="16" width="8.375" customWidth="1"/>
  </cols>
  <sheetData>
    <row r="1" spans="1:18" ht="23.1" customHeight="1" x14ac:dyDescent="0.4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1" customHeight="1" x14ac:dyDescent="0.4">
      <c r="A2" s="1"/>
      <c r="B2" s="1"/>
      <c r="C2" s="2" t="s">
        <v>44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3.1" customHeight="1" x14ac:dyDescent="0.4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3.1" customHeight="1" x14ac:dyDescent="0.4">
      <c r="A4" s="2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3.1" customHeight="1" x14ac:dyDescent="0.4">
      <c r="A5" s="24"/>
      <c r="B5" s="2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18" t="s">
        <v>14</v>
      </c>
      <c r="Q5" s="1"/>
    </row>
    <row r="6" spans="1:18" ht="54.95" customHeight="1" thickBot="1" x14ac:dyDescent="0.45">
      <c r="A6" s="21" t="s">
        <v>0</v>
      </c>
      <c r="B6" s="22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>SUM(C6:M6)</f>
        <v>0</v>
      </c>
      <c r="O6" s="18">
        <f>N6/11</f>
        <v>0</v>
      </c>
      <c r="P6" s="5"/>
      <c r="Q6" s="1"/>
    </row>
    <row r="7" spans="1:18" ht="54.95" customHeight="1" thickBot="1" x14ac:dyDescent="0.45">
      <c r="A7" s="26" t="s">
        <v>54</v>
      </c>
      <c r="B7" s="3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8">
        <f>SUM(C7:M7)</f>
        <v>0</v>
      </c>
      <c r="O7" s="33">
        <f>N7/11</f>
        <v>0</v>
      </c>
      <c r="P7" s="36">
        <f>IFERROR(O7/O6,0)</f>
        <v>0</v>
      </c>
      <c r="Q7" s="1" t="s">
        <v>49</v>
      </c>
    </row>
    <row r="8" spans="1:18" ht="54.95" customHeight="1" thickBot="1" x14ac:dyDescent="0.45">
      <c r="A8" s="26" t="s">
        <v>55</v>
      </c>
      <c r="B8" s="3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8">
        <f>SUM(C8:M8)</f>
        <v>0</v>
      </c>
      <c r="O8" s="33">
        <f>N8/11</f>
        <v>0</v>
      </c>
      <c r="P8" s="36">
        <f>IFERROR(O8/O6,0)</f>
        <v>0</v>
      </c>
      <c r="Q8" s="1" t="s">
        <v>16</v>
      </c>
    </row>
    <row r="9" spans="1:18" ht="54.95" customHeight="1" thickBot="1" x14ac:dyDescent="0.45">
      <c r="A9" s="35" t="s">
        <v>58</v>
      </c>
      <c r="B9" s="3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8">
        <f>SUM(C9:M9)</f>
        <v>0</v>
      </c>
      <c r="O9" s="33">
        <f>N9/11</f>
        <v>0</v>
      </c>
      <c r="P9" s="32"/>
      <c r="Q9" s="1"/>
    </row>
    <row r="10" spans="1:18" ht="54.95" customHeight="1" thickBot="1" x14ac:dyDescent="0.45">
      <c r="A10" s="21" t="s">
        <v>63</v>
      </c>
      <c r="B10" s="2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>SUM(C10:M10)</f>
        <v>0</v>
      </c>
      <c r="O10" s="31">
        <f>N10/11</f>
        <v>0</v>
      </c>
      <c r="P10" s="30">
        <f>IFERROR(O10/O9,0)</f>
        <v>0</v>
      </c>
      <c r="Q10" s="1" t="s">
        <v>17</v>
      </c>
    </row>
    <row r="11" spans="1:18" ht="23.1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3.1" customHeight="1" thickBot="1" x14ac:dyDescent="0.45">
      <c r="A12" s="10" t="s">
        <v>23</v>
      </c>
      <c r="B12" s="11" t="s">
        <v>20</v>
      </c>
      <c r="C12" s="29" t="str">
        <f>IF(OR(P7&gt;=0.7,P8&gt;=0.25)=TRUE,"算定可","算定不可")</f>
        <v>算定不可</v>
      </c>
      <c r="D12" s="29"/>
      <c r="E12" s="1" t="s">
        <v>38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3.1" customHeight="1" thickTop="1" thickBot="1" x14ac:dyDescent="0.45">
      <c r="A13" s="1"/>
      <c r="B13" s="12" t="s">
        <v>21</v>
      </c>
      <c r="C13" s="28" t="str">
        <f>IF(P7&gt;=0.5,"算定可","算定不可")</f>
        <v>算定不可</v>
      </c>
      <c r="D13" s="28"/>
      <c r="E13" s="1" t="s">
        <v>31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3.1" customHeight="1" thickTop="1" thickBot="1" x14ac:dyDescent="0.45">
      <c r="A14" s="1"/>
      <c r="B14" s="12" t="s">
        <v>22</v>
      </c>
      <c r="C14" s="28" t="str">
        <f>IF(OR(P7&gt;=0.4,P10&gt;=0.3)=TRUE,"算定可","算定不可")</f>
        <v>算定不可</v>
      </c>
      <c r="D14" s="28"/>
      <c r="E14" s="1" t="s">
        <v>30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9.5" thickTop="1" x14ac:dyDescent="0.4"/>
  </sheetData>
  <mergeCells count="9">
    <mergeCell ref="C12:D12"/>
    <mergeCell ref="C13:D13"/>
    <mergeCell ref="C14:D14"/>
    <mergeCell ref="A5:B5"/>
    <mergeCell ref="A6:B6"/>
    <mergeCell ref="A7:B7"/>
    <mergeCell ref="A8:B8"/>
    <mergeCell ref="A9:B9"/>
    <mergeCell ref="A10:B10"/>
  </mergeCells>
  <phoneticPr fontId="1"/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別紙14付表</vt:lpstr>
      <vt:lpstr>別紙14-3付表</vt:lpstr>
      <vt:lpstr>別紙14-4付表</vt:lpstr>
      <vt:lpstr>別紙14-5付表</vt:lpstr>
      <vt:lpstr>別紙14-6付表</vt:lpstr>
      <vt:lpstr>別紙14-7付表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史隆</dc:creator>
  <cp:lastModifiedBy>鈴木 アミル</cp:lastModifiedBy>
  <cp:lastPrinted>2024-04-05T00:34:35Z</cp:lastPrinted>
  <dcterms:created xsi:type="dcterms:W3CDTF">2021-03-22T05:28:00Z</dcterms:created>
  <dcterms:modified xsi:type="dcterms:W3CDTF">2024-04-05T02:36:16Z</dcterms:modified>
</cp:coreProperties>
</file>